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810"/>
  <workbookPr/>
  <mc:AlternateContent xmlns:mc="http://schemas.openxmlformats.org/markup-compatibility/2006">
    <mc:Choice Requires="x15">
      <x15ac:absPath xmlns:x15ac="http://schemas.microsoft.com/office/spreadsheetml/2010/11/ac" url="/Users/any-k/Downloads/"/>
    </mc:Choice>
  </mc:AlternateContent>
  <bookViews>
    <workbookView xWindow="0" yWindow="460" windowWidth="28800" windowHeight="12140"/>
  </bookViews>
  <sheets>
    <sheet name="Форма ФСТ ИП2020 пг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аванс">'[1]Исходные данные'!$B$28</definedName>
    <definedName name="акциз">'[1]Исходные данные'!$B$30</definedName>
    <definedName name="впв" localSheetId="0">#REF!</definedName>
    <definedName name="впв">#REF!</definedName>
    <definedName name="ГГЭ">[2]Лист2!$P$1:$P$4</definedName>
    <definedName name="Группа">[2]Лист2!$C$1:$C$3</definedName>
    <definedName name="Дата">'[2]Лист2 (2)'!$K$2:$K$33</definedName>
    <definedName name="доллар" localSheetId="0">#REF!</definedName>
    <definedName name="доллар">#REF!</definedName>
    <definedName name="евро">'[3]АКЦИЗ ОСНОВНОЙ ПЛАТЕЖ ДОП'!$B$17</definedName>
    <definedName name="Изменения">[2]Лист2!$E$1:$E$7</definedName>
    <definedName name="ииии" localSheetId="0">#REF!</definedName>
    <definedName name="ииии">#REF!</definedName>
    <definedName name="квартал">'[1]Исходные данные'!$B$26</definedName>
    <definedName name="конт" localSheetId="0">#REF!</definedName>
    <definedName name="конт">#REF!</definedName>
    <definedName name="конт1" localSheetId="0">#REF!</definedName>
    <definedName name="конт1">#REF!</definedName>
    <definedName name="курвв" localSheetId="0">#REF!</definedName>
    <definedName name="курвв">#REF!</definedName>
    <definedName name="курс">[4]ИСХ.!$B$3</definedName>
    <definedName name="Курсавгуст">[5]АВГУСТ!$B$49</definedName>
    <definedName name="Курсапрель">[5]АПРЕЛЬ!$B$49</definedName>
    <definedName name="Курсдекабрь">[5]ДЕКАБРЬ!$B$49</definedName>
    <definedName name="Курсиюль">[5]ИЮЛЬ!$B$49</definedName>
    <definedName name="Курсиюнь">[5]ИЮНЬ!$B$49</definedName>
    <definedName name="Курсмай">[5]МАЙ!$B$49</definedName>
    <definedName name="Курсмарт">[5]МАРТ!$B$49</definedName>
    <definedName name="Курсноябрь">[5]НОЯБРЬ!$B$49</definedName>
    <definedName name="Курсоктябрь">[5]ОКТЯБРЬ!$B$49</definedName>
    <definedName name="Курссентябрь">[5]СЕНТЯБРЬ!$B$49</definedName>
    <definedName name="Курсфевраль">[5]ФЕВРАЛЬ!$B$49</definedName>
    <definedName name="Курсянварь">[5]ЯНВАРЬ!$B$49</definedName>
    <definedName name="л1" localSheetId="0">#REF!</definedName>
    <definedName name="л1">#REF!</definedName>
    <definedName name="марка" localSheetId="0">#REF!</definedName>
    <definedName name="марка">#REF!</definedName>
    <definedName name="ндс">'[1]Исходные данные'!$B$24</definedName>
    <definedName name="НедоимкаМосква" localSheetId="0">#REF!</definedName>
    <definedName name="НедоимкаМосква">#REF!</definedName>
    <definedName name="окато_богородское" localSheetId="0">#REF!</definedName>
    <definedName name="окато_богородское">#REF!</definedName>
    <definedName name="окато_болшево" localSheetId="0">#REF!</definedName>
    <definedName name="окато_болшево">#REF!</definedName>
    <definedName name="окато_зайцево" localSheetId="0">#REF!</definedName>
    <definedName name="окато_зайцево">#REF!</definedName>
    <definedName name="окато_морозовка" localSheetId="0">#REF!</definedName>
    <definedName name="окато_морозовка">#REF!</definedName>
    <definedName name="окато_оао" localSheetId="0">#REF!</definedName>
    <definedName name="окато_оао">#REF!</definedName>
    <definedName name="окато_союз" localSheetId="0">#REF!</definedName>
    <definedName name="окато_союз">#REF!</definedName>
    <definedName name="окато_тюмень" localSheetId="0">#REF!</definedName>
    <definedName name="окато_тюмень">#REF!</definedName>
    <definedName name="окато_янао" localSheetId="0">#REF!</definedName>
    <definedName name="окато_янао">#REF!</definedName>
    <definedName name="Приоритеты">[2]Лист2!$A$1:$A$11</definedName>
    <definedName name="Резолюция">[2]Лист2!$G$1:$G$6</definedName>
    <definedName name="Статус">'[2]Лист2 (2)'!$M$2:$M$4</definedName>
    <definedName name="ф7" hidden="1">[6]ИД!#REF!</definedName>
    <definedName name="форма1" localSheetId="0">#REF!</definedName>
    <definedName name="форма1">#REF!</definedName>
    <definedName name="фунт" localSheetId="0">#REF!</definedName>
    <definedName name="фунт">#REF!</definedName>
    <definedName name="Этап_ВЭ">'[2]Лист2 (2)'!$N$2:$N$10</definedName>
    <definedName name="anscount" hidden="1">13</definedName>
    <definedName name="fff" localSheetId="0">#REF!</definedName>
    <definedName name="fff">#REF!</definedName>
    <definedName name="fffff" localSheetId="0">#REF!</definedName>
    <definedName name="fffff">#REF!</definedName>
    <definedName name="limcount" hidden="1">13</definedName>
    <definedName name="_xlnm.Print_Area" localSheetId="0">'Форма ФСТ ИП2020 пг'!$A$1:$T$40</definedName>
    <definedName name="sencount" hidden="1">13</definedName>
  </definedNames>
  <calcPr calcId="15251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1" l="1"/>
  <c r="N33" i="1"/>
  <c r="M32" i="1"/>
  <c r="N31" i="1"/>
  <c r="U30" i="1"/>
  <c r="N30" i="1"/>
  <c r="N26" i="1"/>
  <c r="M26" i="1"/>
  <c r="N25" i="1"/>
  <c r="U21" i="1"/>
  <c r="L21" i="1"/>
  <c r="M21" i="1"/>
  <c r="N21" i="1"/>
  <c r="U17" i="1"/>
  <c r="N17" i="1"/>
  <c r="L17" i="1"/>
  <c r="M17" i="1"/>
  <c r="U16" i="1"/>
  <c r="N16" i="1"/>
  <c r="M16" i="1"/>
  <c r="I16" i="1"/>
  <c r="G16" i="1"/>
  <c r="N15" i="1"/>
  <c r="N14" i="1"/>
  <c r="N13" i="1"/>
  <c r="N12" i="1"/>
  <c r="M25" i="1"/>
  <c r="N32" i="1"/>
</calcChain>
</file>

<file path=xl/sharedStrings.xml><?xml version="1.0" encoding="utf-8"?>
<sst xmlns="http://schemas.openxmlformats.org/spreadsheetml/2006/main" count="69" uniqueCount="57">
  <si>
    <t>Приложение к письму от ___________ №________</t>
  </si>
  <si>
    <t>Информация об инвестиционной программе ПАО "Газпром" на 2020 год</t>
  </si>
  <si>
    <t xml:space="preserve">в сфере транспортировки газа по магистральным газопроводам </t>
  </si>
  <si>
    <t>№ № пунктов</t>
  </si>
  <si>
    <t>Наименование показателя</t>
  </si>
  <si>
    <t>Год окончания реализации инвестиционного проекта</t>
  </si>
  <si>
    <t>Полная сметная стоимость в соответствии с утвержденной сметной документацией</t>
  </si>
  <si>
    <t>Планируемое распределение объемов транспортировки газа по объекту капитального вложения</t>
  </si>
  <si>
    <t>Стоимостная оценка инвестиций,
 млн руб. (c  НДС)</t>
  </si>
  <si>
    <t>Остаток финансирования капитальных вложений в ценах отчетного периода,
 млн руб. (c НДС)</t>
  </si>
  <si>
    <t>Основные проектные характеристики объектов капитального строительства</t>
  </si>
  <si>
    <t>План</t>
  </si>
  <si>
    <t>Факт/ оценка факта</t>
  </si>
  <si>
    <t>в ценах, сложившихся ко времени составления сметной документации, млн руб. (c НДС)</t>
  </si>
  <si>
    <t>месяц и год составления сметной документации</t>
  </si>
  <si>
    <t>на транспортировку газа в пределах Российской Федерации</t>
  </si>
  <si>
    <t>на транспортировку газа за пределы Российской Федерации</t>
  </si>
  <si>
    <t xml:space="preserve">Фактический/ плановый объем финансирования инвестиций в отчетном периоде, в том числе                        </t>
  </si>
  <si>
    <t>Факт</t>
  </si>
  <si>
    <t>протяженность линейной части трубопроводов, км</t>
  </si>
  <si>
    <t xml:space="preserve">диаметр (диапазон диаметров) трубопроводов, мм </t>
  </si>
  <si>
    <t>количество компрессорных станций, ед.</t>
  </si>
  <si>
    <t>количество газораспределительных станций, ед</t>
  </si>
  <si>
    <t>суммарная мощность перекачивающих агрегатов, МВт</t>
  </si>
  <si>
    <r>
      <t>млрд м</t>
    </r>
    <r>
      <rPr>
        <vertAlign val="superscript"/>
        <sz val="10"/>
        <rFont val="Times New Roman"/>
        <family val="1"/>
        <charset val="204"/>
      </rPr>
      <t>3</t>
    </r>
  </si>
  <si>
    <t>%</t>
  </si>
  <si>
    <t>всего, млн руб.</t>
  </si>
  <si>
    <t>Общая сумма инвестиций</t>
  </si>
  <si>
    <t>Сведения о строительстве, реконструкции объектов капитального строительства</t>
  </si>
  <si>
    <t>в том числе объекты капитального строительства в сфере транспортировки газа:</t>
  </si>
  <si>
    <t>3</t>
  </si>
  <si>
    <t>новые объекты</t>
  </si>
  <si>
    <t>Магистральный газопровод "Сила Сибири". Участок "Ковыкта-Чаянда"</t>
  </si>
  <si>
    <t>Магистральный газопровод Сахалин - Хабаровск - Владивосток (II пусковой комплекс, Этап 1)</t>
  </si>
  <si>
    <r>
      <t>0</t>
    </r>
    <r>
      <rPr>
        <vertAlign val="superscript"/>
        <sz val="10"/>
        <rFont val="Times New Roman"/>
        <family val="1"/>
        <charset val="204"/>
      </rPr>
      <t>**</t>
    </r>
  </si>
  <si>
    <t>линейная часть</t>
  </si>
  <si>
    <t>компрессорные станции</t>
  </si>
  <si>
    <t>ГРС</t>
  </si>
  <si>
    <t>Система магистральных газопроводов Ухта-Торжок. II нитка (Ямал)</t>
  </si>
  <si>
    <t>Магистральный газопровод "Сила Сибири"</t>
  </si>
  <si>
    <r>
      <t xml:space="preserve">799 911,57 </t>
    </r>
    <r>
      <rPr>
        <vertAlign val="superscript"/>
        <sz val="10"/>
        <rFont val="Times New Roman"/>
        <family val="1"/>
        <charset val="204"/>
      </rPr>
      <t>*</t>
    </r>
  </si>
  <si>
    <r>
      <t xml:space="preserve">3734,455 </t>
    </r>
    <r>
      <rPr>
        <vertAlign val="superscript"/>
        <sz val="10"/>
        <rFont val="Times New Roman"/>
        <family val="1"/>
        <charset val="204"/>
      </rPr>
      <t>***</t>
    </r>
  </si>
  <si>
    <t>Развитие газотранспортных мощностей ЕСГ Северо-Западного региона, участок Грязовец - КС Славянская (1-3 этапы)</t>
  </si>
  <si>
    <r>
      <t xml:space="preserve">1191,45 </t>
    </r>
    <r>
      <rPr>
        <vertAlign val="superscript"/>
        <sz val="10"/>
        <rFont val="Times New Roman"/>
        <family val="1"/>
        <charset val="204"/>
      </rPr>
      <t>****</t>
    </r>
  </si>
  <si>
    <t>4</t>
  </si>
  <si>
    <t>реконструируемые (модернизируемые) объекты</t>
  </si>
  <si>
    <t>5</t>
  </si>
  <si>
    <t>Сведения о долгосрочных финансовых вложениях</t>
  </si>
  <si>
    <t>Проектирование, строительство и эксплуатация газопровода на территории Республики Сербии</t>
  </si>
  <si>
    <t>6</t>
  </si>
  <si>
    <t>Сведения о приобретении внеоборотных активов</t>
  </si>
  <si>
    <t>Приобретение газопроводов-отводов и ГРС у ООО «Газпром межрегионгаз»</t>
  </si>
  <si>
    <r>
      <rPr>
        <vertAlign val="superscript"/>
        <sz val="10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 Сметная стоимость строительства подлежит корректировке после утверждения проектной документации</t>
    </r>
  </si>
  <si>
    <r>
      <rPr>
        <vertAlign val="superscript"/>
        <sz val="10"/>
        <rFont val="Times New Roman"/>
        <family val="1"/>
        <charset val="204"/>
      </rPr>
      <t xml:space="preserve">** </t>
    </r>
    <r>
      <rPr>
        <sz val="10"/>
        <rFont val="Times New Roman"/>
        <family val="1"/>
        <charset val="204"/>
      </rPr>
      <t>Поставки газа на экспорт планируются после достижения договоренностей. Для организации поставок потребуется строительство дополнительных компримирующих мощностей по трассе МГ</t>
    </r>
  </si>
  <si>
    <r>
      <rPr>
        <vertAlign val="superscript"/>
        <sz val="10"/>
        <rFont val="Times New Roman"/>
        <family val="1"/>
        <charset val="204"/>
      </rPr>
      <t>***</t>
    </r>
    <r>
      <rPr>
        <sz val="10"/>
        <rFont val="Times New Roman"/>
        <family val="1"/>
        <charset val="204"/>
      </rPr>
      <t xml:space="preserve"> Протяженность 1-й нитки 2 250,855 км , протяженность лупингов 1 483,6 км</t>
    </r>
  </si>
  <si>
    <r>
      <rPr>
        <vertAlign val="superscript"/>
        <sz val="10"/>
        <rFont val="Times New Roman"/>
        <family val="1"/>
        <charset val="204"/>
      </rPr>
      <t xml:space="preserve">**** </t>
    </r>
    <r>
      <rPr>
        <sz val="10"/>
        <rFont val="Times New Roman"/>
        <family val="1"/>
        <charset val="204"/>
      </rPr>
      <t>Протяженность 1-й нитки 875,95 км , протяженность 2-й нитки на участке КС Волховская - КС Славянская 315,5 км</t>
    </r>
  </si>
  <si>
    <r>
      <t>252 809,93</t>
    </r>
    <r>
      <rPr>
        <vertAlign val="superscript"/>
        <sz val="10"/>
        <rFont val="Times New Roman"/>
        <family val="1"/>
        <charset val="204"/>
      </rPr>
      <t xml:space="preserve"> 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</si>
</sst>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Arial Narrow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lightUp">
        <fgColor indexed="22"/>
        <bgColor indexed="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ont="0" applyFill="0" applyBorder="0" applyAlignment="0" applyProtection="0">
      <alignment vertical="top"/>
    </xf>
  </cellStyleXfs>
  <cellXfs count="83">
    <xf numFmtId="0" fontId="0" fillId="0" borderId="0" xfId="0"/>
    <xf numFmtId="0" fontId="2" fillId="0" borderId="0" xfId="1" applyFont="1" applyFill="1"/>
    <xf numFmtId="0" fontId="2" fillId="0" borderId="0" xfId="1" applyFont="1"/>
    <xf numFmtId="0" fontId="4" fillId="0" borderId="0" xfId="1" applyFont="1" applyAlignment="1">
      <alignment horizontal="center" vertical="center" wrapText="1"/>
    </xf>
    <xf numFmtId="4" fontId="2" fillId="0" borderId="0" xfId="1" applyNumberFormat="1" applyFont="1" applyAlignment="1">
      <alignment horizontal="left" vertical="center" wrapText="1"/>
    </xf>
    <xf numFmtId="4" fontId="2" fillId="0" borderId="0" xfId="1" applyNumberFormat="1" applyFont="1"/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49" fontId="2" fillId="0" borderId="13" xfId="2" applyNumberFormat="1" applyFont="1" applyFill="1" applyBorder="1" applyAlignment="1" applyProtection="1">
      <alignment horizontal="center" vertical="center" wrapText="1"/>
    </xf>
    <xf numFmtId="0" fontId="2" fillId="0" borderId="13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7" fillId="2" borderId="8" xfId="1" applyFont="1" applyFill="1" applyBorder="1" applyAlignment="1">
      <alignment vertical="center"/>
    </xf>
    <xf numFmtId="4" fontId="2" fillId="0" borderId="13" xfId="1" applyNumberFormat="1" applyFont="1" applyFill="1" applyBorder="1" applyAlignment="1">
      <alignment horizontal="center" vertical="center"/>
    </xf>
    <xf numFmtId="4" fontId="7" fillId="2" borderId="0" xfId="1" applyNumberFormat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2" fillId="0" borderId="13" xfId="1" applyFont="1" applyFill="1" applyBorder="1" applyAlignment="1">
      <alignment horizontal="left" vertical="center" wrapText="1"/>
    </xf>
    <xf numFmtId="0" fontId="7" fillId="2" borderId="14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7" fillId="2" borderId="15" xfId="1" applyFont="1" applyFill="1" applyBorder="1" applyAlignment="1">
      <alignment vertical="center"/>
    </xf>
    <xf numFmtId="0" fontId="2" fillId="0" borderId="13" xfId="1" applyFont="1" applyFill="1" applyBorder="1" applyAlignment="1">
      <alignment wrapText="1"/>
    </xf>
    <xf numFmtId="0" fontId="2" fillId="0" borderId="0" xfId="1" applyFont="1" applyFill="1" applyBorder="1"/>
    <xf numFmtId="4" fontId="2" fillId="0" borderId="0" xfId="1" applyNumberFormat="1" applyFont="1" applyFill="1" applyBorder="1"/>
    <xf numFmtId="0" fontId="2" fillId="0" borderId="13" xfId="1" applyFont="1" applyFill="1" applyBorder="1" applyAlignment="1">
      <alignment horizontal="left" vertical="center" wrapText="1" indent="1"/>
    </xf>
    <xf numFmtId="0" fontId="7" fillId="2" borderId="9" xfId="1" applyFont="1" applyFill="1" applyBorder="1" applyAlignment="1">
      <alignment vertical="center"/>
    </xf>
    <xf numFmtId="0" fontId="7" fillId="2" borderId="11" xfId="1" applyFont="1" applyFill="1" applyBorder="1" applyAlignment="1">
      <alignment vertical="center"/>
    </xf>
    <xf numFmtId="0" fontId="2" fillId="0" borderId="3" xfId="1" applyNumberFormat="1" applyFont="1" applyFill="1" applyBorder="1" applyAlignment="1">
      <alignment horizontal="center" vertical="center" wrapText="1"/>
    </xf>
    <xf numFmtId="0" fontId="2" fillId="0" borderId="13" xfId="1" applyNumberFormat="1" applyFont="1" applyFill="1" applyBorder="1" applyAlignment="1">
      <alignment horizontal="center" vertical="center" wrapText="1"/>
    </xf>
    <xf numFmtId="14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4" fontId="2" fillId="0" borderId="13" xfId="1" applyNumberFormat="1" applyFont="1" applyFill="1" applyBorder="1" applyAlignment="1">
      <alignment horizontal="center" vertical="center" wrapText="1"/>
    </xf>
    <xf numFmtId="4" fontId="2" fillId="0" borderId="4" xfId="1" applyNumberFormat="1" applyFont="1" applyFill="1" applyBorder="1" applyAlignment="1">
      <alignment horizontal="center" vertical="center" wrapText="1"/>
    </xf>
    <xf numFmtId="2" fontId="2" fillId="0" borderId="13" xfId="1" applyNumberFormat="1" applyFont="1" applyFill="1" applyBorder="1" applyAlignment="1">
      <alignment horizontal="center" vertical="center"/>
    </xf>
    <xf numFmtId="1" fontId="2" fillId="0" borderId="13" xfId="1" applyNumberFormat="1" applyFont="1" applyFill="1" applyBorder="1" applyAlignment="1">
      <alignment horizontal="center" vertical="center"/>
    </xf>
    <xf numFmtId="4" fontId="2" fillId="0" borderId="13" xfId="1" applyNumberFormat="1" applyFont="1" applyFill="1" applyBorder="1" applyAlignment="1">
      <alignment horizontal="right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2" fontId="2" fillId="0" borderId="3" xfId="1" applyNumberFormat="1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>
      <alignment horizontal="right" vertical="center" wrapText="1"/>
    </xf>
    <xf numFmtId="0" fontId="2" fillId="0" borderId="13" xfId="1" applyFont="1" applyFill="1" applyBorder="1" applyAlignment="1">
      <alignment horizontal="left" vertical="center" wrapText="1" indent="3"/>
    </xf>
    <xf numFmtId="4" fontId="2" fillId="0" borderId="2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left" wrapText="1" indent="1"/>
    </xf>
    <xf numFmtId="14" fontId="2" fillId="0" borderId="13" xfId="1" applyNumberFormat="1" applyFont="1" applyFill="1" applyBorder="1" applyAlignment="1">
      <alignment horizontal="center" vertical="center" wrapText="1"/>
    </xf>
    <xf numFmtId="4" fontId="2" fillId="0" borderId="12" xfId="1" applyNumberFormat="1" applyFont="1" applyFill="1" applyBorder="1" applyAlignment="1">
      <alignment horizontal="center" vertical="center" wrapText="1"/>
    </xf>
    <xf numFmtId="4" fontId="2" fillId="0" borderId="12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2" fillId="0" borderId="13" xfId="1" applyFont="1" applyFill="1" applyBorder="1"/>
    <xf numFmtId="0" fontId="7" fillId="2" borderId="10" xfId="1" applyFont="1" applyFill="1" applyBorder="1" applyAlignment="1">
      <alignment vertical="center"/>
    </xf>
    <xf numFmtId="165" fontId="2" fillId="0" borderId="2" xfId="1" applyNumberFormat="1" applyFont="1" applyFill="1" applyBorder="1" applyAlignment="1">
      <alignment horizontal="center" vertical="center" wrapText="1"/>
    </xf>
    <xf numFmtId="3" fontId="2" fillId="0" borderId="13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left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3" fontId="2" fillId="0" borderId="2" xfId="1" applyNumberFormat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2" fontId="2" fillId="0" borderId="0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center"/>
    </xf>
    <xf numFmtId="1" fontId="2" fillId="0" borderId="13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textRotation="90" wrapText="1"/>
    </xf>
    <xf numFmtId="0" fontId="2" fillId="0" borderId="5" xfId="1" applyFont="1" applyFill="1" applyBorder="1" applyAlignment="1">
      <alignment horizontal="center" vertical="center" textRotation="90" wrapText="1"/>
    </xf>
    <xf numFmtId="0" fontId="2" fillId="0" borderId="12" xfId="1" applyFont="1" applyFill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textRotation="90" wrapText="1"/>
    </xf>
    <xf numFmtId="0" fontId="2" fillId="0" borderId="5" xfId="1" applyFont="1" applyBorder="1" applyAlignment="1">
      <alignment horizontal="center" vertical="center" textRotation="90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</cellXfs>
  <cellStyles count="3">
    <cellStyle name="Обычный" xfId="0" builtinId="0"/>
    <cellStyle name="Обычный 3 3" xfId="1"/>
    <cellStyle name="Обычный_ФАКТ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4" Type="http://schemas.openxmlformats.org/officeDocument/2006/relationships/externalLink" Target="externalLinks/externalLink3.xml"/><Relationship Id="rId5" Type="http://schemas.openxmlformats.org/officeDocument/2006/relationships/externalLink" Target="externalLinks/externalLink4.xml"/><Relationship Id="rId6" Type="http://schemas.openxmlformats.org/officeDocument/2006/relationships/externalLink" Target="externalLinks/externalLink5.xml"/><Relationship Id="rId7" Type="http://schemas.openxmlformats.org/officeDocument/2006/relationships/externalLink" Target="externalLinks/externalLink6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TMP%20/&#1060;&#1045;&#1042;&#1056;&#1040;&#1051;&#1068;%20&#1076;&#1083;&#1103;%20&#1087;&#1083;&#1072;&#1085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VikulinaIV/Desktop/&#1043;&#1055;_&#1055;&#1077;&#1088;&#1077;&#1088;&#1072;&#1073;&#1086;&#1090;&#1082;&#1072;%20&#1048;&#1055;%20&#1044;&#1054;%202%20&#1082;&#1074;%20%202015%20&#1075;&#1086;&#1076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SOffice/Excel/FINANS/&#1053;&#1072;&#1083;&#1086;&#1075;&#1080;%20&#1087;&#1086;&#1084;&#1077;&#1089;&#1103;&#1095;&#1085;&#1086;/&#1053;&#1072;&#1083;&#1086;&#1075;&#1080;%20&#1087;&#1086;&#1084;&#1077;&#1089;&#1103;&#1095;&#1085;&#1086;%202003/&#1053;&#1086;&#1074;&#1072;&#1103;%20&#1092;&#1086;&#1088;&#1084;&#1072;%20&#1087;&#1083;&#1072;&#1090;&#1077;&#1078;&#1085;&#1086;&#1081;%20&#1080;&#1085;&#1089;&#1090;&#1088;&#1091;&#1082;&#1094;&#1080;&#1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&#1044;&#1074;&#1080;&#1078;&#1077;&#1085;&#1080;&#1077;%20&#1076;&#1077;&#1085;&#1077;&#1085;&#1078;&#1085;&#1099;&#1093;%202002/&#1087;&#1083;&#1072;&#1085;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MSOffice/Excel/FINANS/&#1053;&#1072;&#1083;&#1086;&#1075;&#1080;%20&#1087;&#1086;&#1084;&#1077;&#1089;&#1103;&#1095;&#1085;&#1086;/&#1053;&#1072;&#1083;&#1086;&#1075;&#1080;%20&#1087;&#1086;&#1084;&#1077;&#1089;&#1103;&#1095;&#1085;&#1086;%202001/&#1056;&#1072;&#1079;&#1073;&#1080;&#1074;&#1082;&#1072;%20&#1085;&#1072;&#1083;&#1086;&#1075;&#1086;&#1074;%20&#1087;&#1086;&#1084;&#1077;&#1089;&#1103;&#1095;&#1085;&#1086;/&#1053;&#1072;&#1083;&#1086;&#1075;&#1080;%20&#1087;&#1086;&#1084;&#1077;&#1089;&#1103;&#1095;&#1085;&#1086;%20&#1085;&#1072;%202001%20&#1056;&#1072;&#1089;&#1095;&#1077;&#1090;%20&#8470;7%20(24.09.01)%20&#1055;&#1086;&#1096;&#1083;&#1080;&#1085;&#1072;%205%2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Teo203-1/&#1086;&#1073;&#1084;&#1077;&#1085;%20&#1076;&#1083;&#1103;%20&#1095;&#1086;&#1093;&#1077;&#1083;&#1080;/&#1069;&#1082;&#1086;&#1085;&#1086;&#1084;&#1080;&#1082;&#1072;/&#1055;&#1077;&#1089;&#1094;&#1086;&#1074;&#1086;&#1077;/&#1057;&#1054;&#1043;/2005/&#1057;&#1054;&#1043;-&#1101;&#1092;&#1092;%201&#1081;%20&#1074;&#1072;&#1088;&#1080;&#1072;&#1085;&#1090;%20&#1089;&#1077;&#1085;&#1090;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jdst rjls"/>
      <sheetName val="КБК"/>
      <sheetName val="КБК NEW"/>
      <sheetName val="Процент_распределения"/>
      <sheetName val="Лист2"/>
      <sheetName val="План платежей (2)"/>
      <sheetName val="Невозмещенный НДС"/>
      <sheetName val="Невозмещенный НДС БУХГ"/>
      <sheetName val="Возмещение для Савельева 26.09."/>
      <sheetName val="Для Графика НДС"/>
      <sheetName val="Срок 07.08.2000 Имущество Пени"/>
      <sheetName val="АКЦИЗ доплата"/>
      <sheetName val="АКЦИЗ СВЕРХОБЯЗАТЕЛЬСТВА №2"/>
      <sheetName val="АКЦИЗ СВЕРХОБЯЗАТЕЛЬСТВА"/>
      <sheetName val="АКЦИЗ ОСНОВНОЙ ПЛАТЕЖ"/>
      <sheetName val="АКЦИЗ ОСНОВНОЙ ПЛАТЕЖ (2)"/>
      <sheetName val="АКЦИЗ ОСНОВНОЙ ПЛАТЕЖ ДОП"/>
      <sheetName val="НДС "/>
      <sheetName val="НДС  ДОП"/>
      <sheetName val="НДС  ДОП (2)"/>
      <sheetName val="ПРИБЫЛЬ Дивиденды"/>
      <sheetName val="ПРИБЫЛЬ Москва Переход"/>
      <sheetName val="ПРИБЫЛЬ ДопДекларация)"/>
      <sheetName val="Аванс ПРИБЫЛЬ Москва"/>
      <sheetName val="Аванс ПРИБЫЛЬ филиалы"/>
      <sheetName val="Прибыль ЯНАО и Тюмень"/>
      <sheetName val="Имущество КВАРТАЛ"/>
      <sheetName val="Имущество КВАРТАЛ ДОПДЕКЛАР"/>
      <sheetName val="Недвижимость Беларусь (2)"/>
      <sheetName val="Срок реклама 20.04.02"/>
      <sheetName val="Дороги 6.08.01"/>
      <sheetName val="Дороги Аванс"/>
      <sheetName val="Налог на опер. ценные бумаги"/>
      <sheetName val="Для РУКОВОДСТВА"/>
      <sheetName val="ОКОНЧАТЕЛЬНО"/>
      <sheetName val="Доп. деклар. НДС"/>
      <sheetName val="Расчет уплаты акциза"/>
      <sheetName val="Для Макарова"/>
      <sheetName val="Сравнительная"/>
      <sheetName val="Возмещение НДС капвлож."/>
      <sheetName val="План платежей МИН"/>
      <sheetName val="Исходные данные"/>
      <sheetName val="Сальдо НАЧАЛО"/>
      <sheetName val="Начисление"/>
      <sheetName val="Оплата"/>
      <sheetName val="Сальдо на конец"/>
      <sheetName val="Лист1"/>
      <sheetName val="Переплата для Макарова"/>
      <sheetName val="Невозмещенный НДС БУХГ (3)"/>
      <sheetName val="Невозмещенный НДС БУХГ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24">
          <cell r="B24">
            <v>37672</v>
          </cell>
        </row>
        <row r="26">
          <cell r="B26">
            <v>37656</v>
          </cell>
        </row>
        <row r="28">
          <cell r="B28">
            <v>37680</v>
          </cell>
        </row>
        <row r="30">
          <cell r="B30">
            <v>37677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 (2)"/>
      <sheetName val="Лист2"/>
      <sheetName val="Лист3"/>
    </sheetNames>
    <sheetDataSet>
      <sheetData sheetId="0" refreshError="1"/>
      <sheetData sheetId="1">
        <row r="2">
          <cell r="K2" t="str">
            <v>2012/1</v>
          </cell>
          <cell r="M2" t="str">
            <v xml:space="preserve">Не требуется - нижелимитный </v>
          </cell>
          <cell r="N2" t="str">
            <v>Планируется направить</v>
          </cell>
        </row>
        <row r="3">
          <cell r="K3" t="str">
            <v>2012/2</v>
          </cell>
          <cell r="M3" t="str">
            <v>Не требуется - переходящий</v>
          </cell>
          <cell r="N3" t="str">
            <v>ПСД направлена первично</v>
          </cell>
        </row>
        <row r="4">
          <cell r="K4" t="str">
            <v>2012/3</v>
          </cell>
          <cell r="M4" t="str">
            <v>Требуется</v>
          </cell>
          <cell r="N4" t="str">
            <v>ПСД направлена на доработку Д1</v>
          </cell>
        </row>
        <row r="5">
          <cell r="K5" t="str">
            <v>2012/4</v>
          </cell>
          <cell r="N5" t="str">
            <v>ПСД направлена на доработку Д2</v>
          </cell>
        </row>
        <row r="6">
          <cell r="K6" t="str">
            <v>2013/1</v>
          </cell>
          <cell r="N6" t="str">
            <v>ПСД направлена на доработку Д3</v>
          </cell>
        </row>
        <row r="7">
          <cell r="K7" t="str">
            <v>2013/2</v>
          </cell>
          <cell r="N7" t="str">
            <v>ПСД направлена после корректировки К1</v>
          </cell>
        </row>
        <row r="8">
          <cell r="K8" t="str">
            <v>2013/3</v>
          </cell>
          <cell r="N8" t="str">
            <v>ПСД направлена после корректировки К2</v>
          </cell>
        </row>
        <row r="9">
          <cell r="K9" t="str">
            <v>2013/4</v>
          </cell>
          <cell r="N9" t="str">
            <v>ПСД направлена после корректировки К3</v>
          </cell>
        </row>
        <row r="10">
          <cell r="K10" t="str">
            <v>2014/1</v>
          </cell>
          <cell r="N10" t="str">
            <v>Положительное заключение</v>
          </cell>
        </row>
        <row r="11">
          <cell r="K11" t="str">
            <v>2014/2</v>
          </cell>
        </row>
        <row r="12">
          <cell r="K12" t="str">
            <v>2014/3</v>
          </cell>
        </row>
        <row r="13">
          <cell r="K13" t="str">
            <v>2014/4</v>
          </cell>
        </row>
        <row r="14">
          <cell r="K14" t="str">
            <v>2015/1</v>
          </cell>
        </row>
        <row r="15">
          <cell r="K15" t="str">
            <v>2015/2</v>
          </cell>
        </row>
        <row r="16">
          <cell r="K16" t="str">
            <v>2015/3</v>
          </cell>
        </row>
        <row r="17">
          <cell r="K17" t="str">
            <v>2015/4</v>
          </cell>
        </row>
        <row r="18">
          <cell r="K18" t="str">
            <v>2016/1</v>
          </cell>
        </row>
        <row r="19">
          <cell r="K19" t="str">
            <v>2016/2</v>
          </cell>
        </row>
        <row r="20">
          <cell r="K20" t="str">
            <v>2016/3</v>
          </cell>
        </row>
        <row r="21">
          <cell r="K21" t="str">
            <v>2016/4</v>
          </cell>
        </row>
        <row r="22">
          <cell r="K22" t="str">
            <v>2017/1</v>
          </cell>
        </row>
        <row r="23">
          <cell r="K23" t="str">
            <v>2017/2</v>
          </cell>
        </row>
        <row r="24">
          <cell r="K24" t="str">
            <v>2017/3</v>
          </cell>
        </row>
        <row r="25">
          <cell r="K25" t="str">
            <v>2017/4</v>
          </cell>
        </row>
        <row r="26">
          <cell r="K26" t="str">
            <v>2018/1</v>
          </cell>
        </row>
        <row r="27">
          <cell r="K27" t="str">
            <v>2018/2</v>
          </cell>
        </row>
        <row r="28">
          <cell r="K28" t="str">
            <v>2018/3</v>
          </cell>
        </row>
        <row r="29">
          <cell r="K29" t="str">
            <v>2018/4</v>
          </cell>
        </row>
        <row r="30">
          <cell r="K30" t="str">
            <v>2019/1</v>
          </cell>
        </row>
        <row r="31">
          <cell r="K31" t="str">
            <v>2019/2</v>
          </cell>
        </row>
        <row r="32">
          <cell r="K32" t="str">
            <v>2019/3</v>
          </cell>
        </row>
        <row r="33">
          <cell r="K33" t="str">
            <v>2019/4</v>
          </cell>
        </row>
      </sheetData>
      <sheetData sheetId="2">
        <row r="1">
          <cell r="A1" t="str">
            <v>Приоритет 1</v>
          </cell>
          <cell r="C1" t="str">
            <v>Группа А</v>
          </cell>
          <cell r="E1" t="str">
            <v>лимит</v>
          </cell>
          <cell r="G1" t="str">
            <v>Резолюция Председателя Правления</v>
          </cell>
          <cell r="P1" t="str">
            <v>положительное</v>
          </cell>
        </row>
        <row r="2">
          <cell r="A2" t="str">
            <v>Приоритет 2</v>
          </cell>
          <cell r="C2" t="str">
            <v>Группа Б</v>
          </cell>
          <cell r="E2" t="str">
            <v xml:space="preserve">сметная стоимость </v>
          </cell>
          <cell r="G2" t="str">
            <v>Протокол заседания газовой комиссии</v>
          </cell>
          <cell r="P2" t="str">
            <v>отрицательное</v>
          </cell>
        </row>
        <row r="3">
          <cell r="A3" t="str">
            <v>Приоритет 3</v>
          </cell>
          <cell r="C3" t="str">
            <v>Группа В</v>
          </cell>
          <cell r="E3" t="str">
            <v>ввод</v>
          </cell>
          <cell r="G3" t="str">
            <v xml:space="preserve">Предписание контролирующих государственных надзорных органов </v>
          </cell>
          <cell r="P3" t="str">
            <v>не требуется</v>
          </cell>
        </row>
        <row r="4">
          <cell r="A4" t="str">
            <v>Приоритет 4</v>
          </cell>
          <cell r="E4" t="str">
            <v>сроки строительства</v>
          </cell>
          <cell r="G4" t="str">
            <v>Обращение государственных органов власти</v>
          </cell>
          <cell r="P4" t="str">
            <v>на доработку</v>
          </cell>
        </row>
        <row r="5">
          <cell r="A5" t="str">
            <v>Приоритет 5</v>
          </cell>
          <cell r="E5" t="str">
            <v>лимит и ввод</v>
          </cell>
          <cell r="G5" t="str">
            <v>Наличие обязательств по платежам (фактически принятые работы уже заактированы; арендные платежи)</v>
          </cell>
        </row>
        <row r="6">
          <cell r="A6" t="str">
            <v>Приоритет 6</v>
          </cell>
          <cell r="E6" t="str">
            <v>другое</v>
          </cell>
          <cell r="G6" t="str">
            <v xml:space="preserve">Реализация проекта связана с инвестиционным проектом ИП ОАО "Газпром", вводимом в эксплуатацию в текущем году </v>
          </cell>
        </row>
        <row r="7">
          <cell r="A7" t="str">
            <v>Приоритет 7</v>
          </cell>
          <cell r="E7" t="str">
            <v>лимит и сметная стоимость</v>
          </cell>
        </row>
        <row r="8">
          <cell r="A8" t="str">
            <v>Приоритет 8</v>
          </cell>
        </row>
        <row r="9">
          <cell r="A9" t="str">
            <v>Приоритет 9</v>
          </cell>
        </row>
        <row r="10">
          <cell r="A10" t="str">
            <v>Приоритет 10</v>
          </cell>
        </row>
        <row r="11">
          <cell r="A11" t="str">
            <v>ГАЗПРОМ ДЕТЯМ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ЦИЗ ОСНОВНОЙ ПЛАТЕЖ ДОП"/>
      <sheetName val="Новая форма платежной инструкци"/>
      <sheetName val="Исходные данные"/>
      <sheetName val="Оплата"/>
      <sheetName val="Начисление"/>
      <sheetName val="Сальдо НАЧАЛО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."/>
      <sheetName val="ДДС (утв)"/>
      <sheetName val="Платбал "/>
      <sheetName val="Платбал  (сокр)"/>
      <sheetName val="Платбал  (показ)"/>
      <sheetName val="Платбал  (общ)"/>
      <sheetName val="Платбал  (Адм)"/>
      <sheetName val="Платбал  (МРГ)"/>
      <sheetName val="Платбал  (МРГ))"/>
      <sheetName val="Платбал (сравн)"/>
      <sheetName val="Платбал (сравн кор)"/>
      <sheetName val="Платбал (сравн кор) (2)"/>
      <sheetName val="Платбал (резерв)"/>
      <sheetName val="резерв"/>
      <sheetName val="Выручка (газ)"/>
      <sheetName val="Выручка (газ кор)"/>
      <sheetName val="ожид. 2001"/>
      <sheetName val="ДЗ 2001"/>
      <sheetName val="Выручка (4 кв.)"/>
      <sheetName val="Выручка (4 кв. долл)"/>
      <sheetName val="Выручка (транзит)"/>
      <sheetName val="ПрочиеОтПродаж"/>
      <sheetName val="Прочие"/>
      <sheetName val="Дальнее"/>
      <sheetName val="транзит"/>
      <sheetName val="транзит (2)"/>
      <sheetName val="Прибалтика"/>
      <sheetName val="Платбал (80)"/>
      <sheetName val="ДДС (80)"/>
      <sheetName val="Платбал  (общ) (80)"/>
      <sheetName val="Платбал  (Адм) (80)"/>
      <sheetName val="Платбал  (МРГ) (80)"/>
      <sheetName val="Выручка (газ) (80)"/>
      <sheetName val="Дальнее(80)"/>
      <sheetName val="Выручка (транзит) 80"/>
      <sheetName val="Прочие (80)"/>
      <sheetName val="транзит (80)"/>
      <sheetName val="транзит (80-2)"/>
    </sheetNames>
    <sheetDataSet>
      <sheetData sheetId="0">
        <row r="3">
          <cell r="B3">
            <v>31.5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й КВ."/>
      <sheetName val="2-й КВ,"/>
      <sheetName val="3-Й КВ"/>
      <sheetName val="4-Й КВ"/>
      <sheetName val="Налоги 1999 кв.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2000 ГОД"/>
      <sheetName val="2000 ГОД помесячно"/>
      <sheetName val="2000 ГОД помесячно (2)"/>
      <sheetName val="4-й квартал"/>
      <sheetName val="4-й квартал с поправкой по приб"/>
      <sheetName val="МРГ 4-й кв."/>
      <sheetName val="3-й квартал"/>
      <sheetName val="2000 ГОД помесячно для Макарова"/>
      <sheetName val="2000 ГОД МРГ"/>
      <sheetName val="2000 ГОД ДООО"/>
      <sheetName val="2000 ГОД ВСЕГО"/>
      <sheetName val="Для платежного баланса"/>
      <sheetName val="Лист1"/>
      <sheetName val="Лист1 (2)"/>
      <sheetName val="От 24.07.2000"/>
      <sheetName val="От 24.07.2000 (2)"/>
      <sheetName val="ИСХ."/>
    </sheetNames>
    <sheetDataSet>
      <sheetData sheetId="0"/>
      <sheetData sheetId="1"/>
      <sheetData sheetId="2"/>
      <sheetData sheetId="3"/>
      <sheetData sheetId="4"/>
      <sheetData sheetId="5" refreshError="1">
        <row r="49">
          <cell r="B49">
            <v>28.5</v>
          </cell>
        </row>
      </sheetData>
      <sheetData sheetId="6" refreshError="1">
        <row r="49">
          <cell r="B49">
            <v>28.5</v>
          </cell>
        </row>
      </sheetData>
      <sheetData sheetId="7" refreshError="1">
        <row r="49">
          <cell r="B49">
            <v>28.5</v>
          </cell>
        </row>
      </sheetData>
      <sheetData sheetId="8" refreshError="1">
        <row r="49">
          <cell r="B49">
            <v>29</v>
          </cell>
        </row>
      </sheetData>
      <sheetData sheetId="9" refreshError="1">
        <row r="49">
          <cell r="B49">
            <v>29</v>
          </cell>
        </row>
      </sheetData>
      <sheetData sheetId="10" refreshError="1">
        <row r="49">
          <cell r="B49">
            <v>29</v>
          </cell>
        </row>
      </sheetData>
      <sheetData sheetId="11" refreshError="1">
        <row r="49">
          <cell r="B49">
            <v>29.1</v>
          </cell>
        </row>
      </sheetData>
      <sheetData sheetId="12" refreshError="1">
        <row r="49">
          <cell r="B49">
            <v>29.5</v>
          </cell>
        </row>
      </sheetData>
      <sheetData sheetId="13" refreshError="1">
        <row r="49">
          <cell r="B49">
            <v>30</v>
          </cell>
        </row>
      </sheetData>
      <sheetData sheetId="14" refreshError="1">
        <row r="49">
          <cell r="B49">
            <v>29.5</v>
          </cell>
        </row>
      </sheetData>
      <sheetData sheetId="15" refreshError="1">
        <row r="49">
          <cell r="B49">
            <v>29.7</v>
          </cell>
        </row>
      </sheetData>
      <sheetData sheetId="16" refreshError="1">
        <row r="49">
          <cell r="B49">
            <v>30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ка_исх"/>
      <sheetName val="сводка2вар"/>
      <sheetName val="ССР-СОГ 1в"/>
      <sheetName val="ССР-СОГбезБЗ 1в"/>
      <sheetName val="ССР-СОГ 2в"/>
      <sheetName val="ССР-СОГбезБЗ 2в"/>
      <sheetName val="ССР-АВО"/>
      <sheetName val="Кал(по мес)"/>
      <sheetName val="КВдин"/>
      <sheetName val="ЕСН"/>
      <sheetName val="ИД"/>
      <sheetName val="ИД ОБЩ"/>
      <sheetName val="мат"/>
      <sheetName val="КВ,Ам"/>
      <sheetName val="издер"/>
      <sheetName val="поток"/>
      <sheetName val="поток1"/>
      <sheetName val="доход"/>
      <sheetName val="чуств"/>
      <sheetName val="КВпеч"/>
      <sheetName val="удель"/>
      <sheetName val="осн-пок"/>
      <sheetName val="осн-печ"/>
      <sheetName val="чуств зн 1в"/>
      <sheetName val="чуств зн 2в"/>
      <sheetName val="мат печ"/>
      <sheetName val="плата за природ"/>
      <sheetName val="природ 1в"/>
      <sheetName val="п5.Атмосф"/>
      <sheetName val="п6.Сброс"/>
      <sheetName val="п7. ПЭМ"/>
      <sheetName val="ПЭМ"/>
      <sheetName val="отходы"/>
      <sheetName val="КВ"/>
      <sheetName val="главы 1-7p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Y41"/>
  <sheetViews>
    <sheetView tabSelected="1" zoomScale="80" zoomScaleNormal="80" workbookViewId="0">
      <selection activeCell="K21" sqref="K21"/>
    </sheetView>
  </sheetViews>
  <sheetFormatPr baseColWidth="10" defaultColWidth="8.83203125" defaultRowHeight="13" x14ac:dyDescent="0.15"/>
  <cols>
    <col min="1" max="1" width="7.5" style="2" customWidth="1"/>
    <col min="2" max="2" width="46.83203125" style="2" customWidth="1"/>
    <col min="3" max="4" width="10.6640625" style="2" customWidth="1"/>
    <col min="5" max="5" width="15.1640625" style="2" customWidth="1"/>
    <col min="6" max="6" width="13" style="2" customWidth="1"/>
    <col min="7" max="7" width="10.33203125" style="2" customWidth="1"/>
    <col min="8" max="8" width="10.1640625" style="2" customWidth="1"/>
    <col min="9" max="9" width="12" style="2" customWidth="1"/>
    <col min="10" max="10" width="8.6640625" style="2" customWidth="1"/>
    <col min="11" max="11" width="16" style="2" customWidth="1"/>
    <col min="12" max="12" width="17" style="2" customWidth="1"/>
    <col min="13" max="13" width="17.5" style="2" customWidth="1"/>
    <col min="14" max="14" width="13" style="2" customWidth="1"/>
    <col min="15" max="15" width="13.6640625" style="2" customWidth="1"/>
    <col min="16" max="16" width="13.83203125" style="2" customWidth="1"/>
    <col min="17" max="17" width="13.6640625" style="2" customWidth="1"/>
    <col min="18" max="18" width="15.1640625" style="2" customWidth="1"/>
    <col min="19" max="19" width="15.83203125" style="2" customWidth="1"/>
    <col min="20" max="20" width="14.5" style="2" customWidth="1"/>
    <col min="21" max="21" width="14.5" style="2" hidden="1" customWidth="1"/>
    <col min="22" max="25" width="14.5" style="2" customWidth="1"/>
    <col min="26" max="26" width="15.33203125" style="2" customWidth="1"/>
    <col min="27" max="27" width="13.5" style="2" bestFit="1" customWidth="1"/>
    <col min="28" max="16384" width="8.83203125" style="2"/>
  </cols>
  <sheetData>
    <row r="1" spans="1:25" s="1" customFormat="1" x14ac:dyDescent="0.15">
      <c r="R1" s="2" t="s">
        <v>0</v>
      </c>
    </row>
    <row r="2" spans="1:25" s="1" customFormat="1" x14ac:dyDescent="0.15"/>
    <row r="3" spans="1:25" ht="17.25" customHeight="1" x14ac:dyDescent="0.2">
      <c r="A3" s="74" t="s">
        <v>1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</row>
    <row r="4" spans="1:25" x14ac:dyDescent="0.15">
      <c r="B4" s="3"/>
      <c r="C4" s="3"/>
      <c r="D4" s="3"/>
      <c r="E4" s="3"/>
      <c r="F4" s="3"/>
      <c r="G4" s="3"/>
      <c r="H4" s="3"/>
      <c r="I4" s="3"/>
      <c r="J4" s="3"/>
      <c r="M4" s="75"/>
      <c r="N4" s="75"/>
      <c r="O4" s="75"/>
      <c r="P4" s="75"/>
      <c r="Q4" s="75"/>
      <c r="R4" s="75"/>
      <c r="S4" s="4"/>
      <c r="T4" s="5"/>
    </row>
    <row r="5" spans="1:25" ht="22.5" customHeight="1" x14ac:dyDescent="0.15">
      <c r="A5" s="76" t="s">
        <v>2</v>
      </c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</row>
    <row r="7" spans="1:25" ht="51.75" customHeight="1" x14ac:dyDescent="0.15">
      <c r="A7" s="77" t="s">
        <v>3</v>
      </c>
      <c r="B7" s="77" t="s">
        <v>4</v>
      </c>
      <c r="C7" s="80" t="s">
        <v>5</v>
      </c>
      <c r="D7" s="81"/>
      <c r="E7" s="80" t="s">
        <v>6</v>
      </c>
      <c r="F7" s="81"/>
      <c r="G7" s="80" t="s">
        <v>7</v>
      </c>
      <c r="H7" s="82"/>
      <c r="I7" s="82"/>
      <c r="J7" s="81"/>
      <c r="K7" s="80" t="s">
        <v>8</v>
      </c>
      <c r="L7" s="82"/>
      <c r="M7" s="81"/>
      <c r="N7" s="80" t="s">
        <v>9</v>
      </c>
      <c r="O7" s="81"/>
      <c r="P7" s="80" t="s">
        <v>10</v>
      </c>
      <c r="Q7" s="82"/>
      <c r="R7" s="82"/>
      <c r="S7" s="82"/>
      <c r="T7" s="81"/>
    </row>
    <row r="8" spans="1:25" ht="87" customHeight="1" x14ac:dyDescent="0.15">
      <c r="A8" s="78"/>
      <c r="B8" s="78"/>
      <c r="C8" s="65" t="s">
        <v>11</v>
      </c>
      <c r="D8" s="65" t="s">
        <v>12</v>
      </c>
      <c r="E8" s="77" t="s">
        <v>13</v>
      </c>
      <c r="F8" s="77" t="s">
        <v>14</v>
      </c>
      <c r="G8" s="68" t="s">
        <v>15</v>
      </c>
      <c r="H8" s="69"/>
      <c r="I8" s="68" t="s">
        <v>16</v>
      </c>
      <c r="J8" s="69"/>
      <c r="K8" s="68" t="s">
        <v>17</v>
      </c>
      <c r="L8" s="72"/>
      <c r="M8" s="69"/>
      <c r="N8" s="62" t="s">
        <v>11</v>
      </c>
      <c r="O8" s="65" t="s">
        <v>18</v>
      </c>
      <c r="P8" s="62" t="s">
        <v>19</v>
      </c>
      <c r="Q8" s="62" t="s">
        <v>20</v>
      </c>
      <c r="R8" s="65" t="s">
        <v>21</v>
      </c>
      <c r="S8" s="65" t="s">
        <v>22</v>
      </c>
      <c r="T8" s="65" t="s">
        <v>23</v>
      </c>
    </row>
    <row r="9" spans="1:25" ht="51.75" customHeight="1" x14ac:dyDescent="0.15">
      <c r="A9" s="78"/>
      <c r="B9" s="78"/>
      <c r="C9" s="66"/>
      <c r="D9" s="66"/>
      <c r="E9" s="78"/>
      <c r="F9" s="78"/>
      <c r="G9" s="70"/>
      <c r="H9" s="71"/>
      <c r="I9" s="70"/>
      <c r="J9" s="71"/>
      <c r="K9" s="70"/>
      <c r="L9" s="73"/>
      <c r="M9" s="71"/>
      <c r="N9" s="63"/>
      <c r="O9" s="66"/>
      <c r="P9" s="63"/>
      <c r="Q9" s="63"/>
      <c r="R9" s="66"/>
      <c r="S9" s="66"/>
      <c r="T9" s="66"/>
    </row>
    <row r="10" spans="1:25" ht="84.75" customHeight="1" x14ac:dyDescent="0.15">
      <c r="A10" s="79"/>
      <c r="B10" s="79"/>
      <c r="C10" s="67"/>
      <c r="D10" s="67"/>
      <c r="E10" s="79"/>
      <c r="F10" s="79"/>
      <c r="G10" s="6" t="s">
        <v>24</v>
      </c>
      <c r="H10" s="6" t="s">
        <v>25</v>
      </c>
      <c r="I10" s="6" t="s">
        <v>24</v>
      </c>
      <c r="J10" s="6" t="s">
        <v>25</v>
      </c>
      <c r="K10" s="7" t="s">
        <v>26</v>
      </c>
      <c r="L10" s="8" t="s">
        <v>15</v>
      </c>
      <c r="M10" s="8" t="s">
        <v>16</v>
      </c>
      <c r="N10" s="64"/>
      <c r="O10" s="67"/>
      <c r="P10" s="64"/>
      <c r="Q10" s="64"/>
      <c r="R10" s="67"/>
      <c r="S10" s="67"/>
      <c r="T10" s="67"/>
    </row>
    <row r="11" spans="1:25" x14ac:dyDescent="0.15">
      <c r="A11" s="9">
        <v>1</v>
      </c>
      <c r="B11" s="10">
        <v>2</v>
      </c>
      <c r="C11" s="9">
        <v>3</v>
      </c>
      <c r="D11" s="10">
        <v>4</v>
      </c>
      <c r="E11" s="9">
        <v>5</v>
      </c>
      <c r="F11" s="10">
        <v>6</v>
      </c>
      <c r="G11" s="9">
        <v>7</v>
      </c>
      <c r="H11" s="10">
        <v>8</v>
      </c>
      <c r="I11" s="9">
        <v>9</v>
      </c>
      <c r="J11" s="10">
        <v>10</v>
      </c>
      <c r="K11" s="9">
        <v>11</v>
      </c>
      <c r="L11" s="10">
        <v>12</v>
      </c>
      <c r="M11" s="9">
        <v>13</v>
      </c>
      <c r="N11" s="11">
        <v>14</v>
      </c>
      <c r="O11" s="9">
        <v>15</v>
      </c>
      <c r="P11" s="10">
        <v>16</v>
      </c>
      <c r="Q11" s="9">
        <v>17</v>
      </c>
      <c r="R11" s="10">
        <v>18</v>
      </c>
      <c r="S11" s="9">
        <v>19</v>
      </c>
      <c r="T11" s="9">
        <v>20</v>
      </c>
    </row>
    <row r="12" spans="1:25" ht="19.5" customHeight="1" x14ac:dyDescent="0.15">
      <c r="A12" s="12">
        <v>1</v>
      </c>
      <c r="B12" s="13" t="s">
        <v>27</v>
      </c>
      <c r="C12" s="14"/>
      <c r="D12" s="15"/>
      <c r="E12" s="15"/>
      <c r="F12" s="15"/>
      <c r="G12" s="15"/>
      <c r="H12" s="15"/>
      <c r="I12" s="15"/>
      <c r="J12" s="15"/>
      <c r="K12" s="16">
        <v>922489.45919000008</v>
      </c>
      <c r="L12" s="17"/>
      <c r="M12" s="18"/>
      <c r="N12" s="16">
        <f>K12</f>
        <v>922489.45919000008</v>
      </c>
      <c r="O12" s="16"/>
      <c r="P12" s="15"/>
      <c r="Q12" s="15"/>
      <c r="R12" s="15"/>
      <c r="S12" s="15"/>
      <c r="T12" s="18"/>
    </row>
    <row r="13" spans="1:25" ht="26" x14ac:dyDescent="0.15">
      <c r="A13" s="12">
        <v>2</v>
      </c>
      <c r="B13" s="19" t="s">
        <v>28</v>
      </c>
      <c r="C13" s="20"/>
      <c r="D13" s="21"/>
      <c r="E13" s="21"/>
      <c r="F13" s="21"/>
      <c r="G13" s="21"/>
      <c r="H13" s="21"/>
      <c r="I13" s="21"/>
      <c r="J13" s="21"/>
      <c r="K13" s="16">
        <v>720673.87918900012</v>
      </c>
      <c r="L13" s="21"/>
      <c r="M13" s="22"/>
      <c r="N13" s="16">
        <f t="shared" ref="N13:N17" si="0">K13</f>
        <v>720673.87918900012</v>
      </c>
      <c r="O13" s="16"/>
      <c r="P13" s="21"/>
      <c r="Q13" s="21"/>
      <c r="R13" s="21"/>
      <c r="S13" s="21"/>
      <c r="T13" s="22"/>
      <c r="V13" s="5"/>
      <c r="X13" s="5"/>
    </row>
    <row r="14" spans="1:25" ht="26" x14ac:dyDescent="0.15">
      <c r="A14" s="12"/>
      <c r="B14" s="23" t="s">
        <v>29</v>
      </c>
      <c r="C14" s="20"/>
      <c r="D14" s="21"/>
      <c r="E14" s="21"/>
      <c r="F14" s="21"/>
      <c r="G14" s="21"/>
      <c r="H14" s="21"/>
      <c r="I14" s="21"/>
      <c r="J14" s="21"/>
      <c r="K14" s="16">
        <v>260084.03209999992</v>
      </c>
      <c r="L14" s="21"/>
      <c r="M14" s="22"/>
      <c r="N14" s="16">
        <f t="shared" si="0"/>
        <v>260084.03209999992</v>
      </c>
      <c r="O14" s="16"/>
      <c r="P14" s="20"/>
      <c r="Q14" s="21"/>
      <c r="R14" s="21"/>
      <c r="S14" s="21"/>
      <c r="T14" s="22"/>
      <c r="U14" s="24"/>
      <c r="V14" s="25"/>
      <c r="W14" s="24"/>
      <c r="X14" s="24"/>
      <c r="Y14" s="24"/>
    </row>
    <row r="15" spans="1:25" ht="18.75" customHeight="1" x14ac:dyDescent="0.15">
      <c r="A15" s="12" t="s">
        <v>30</v>
      </c>
      <c r="B15" s="26" t="s">
        <v>31</v>
      </c>
      <c r="C15" s="27"/>
      <c r="D15" s="28"/>
      <c r="E15" s="28"/>
      <c r="F15" s="28"/>
      <c r="G15" s="21"/>
      <c r="H15" s="21"/>
      <c r="I15" s="21"/>
      <c r="J15" s="21"/>
      <c r="K15" s="16">
        <v>242125.67199999999</v>
      </c>
      <c r="L15" s="21"/>
      <c r="M15" s="22"/>
      <c r="N15" s="16">
        <f t="shared" si="0"/>
        <v>242125.67199999999</v>
      </c>
      <c r="O15" s="16"/>
      <c r="P15" s="20"/>
      <c r="Q15" s="21"/>
      <c r="R15" s="21"/>
      <c r="S15" s="21"/>
      <c r="T15" s="22"/>
      <c r="U15" s="24"/>
      <c r="V15" s="24"/>
      <c r="W15" s="24"/>
      <c r="X15" s="24"/>
      <c r="Y15" s="24"/>
    </row>
    <row r="16" spans="1:25" ht="27.75" customHeight="1" x14ac:dyDescent="0.15">
      <c r="A16" s="12"/>
      <c r="B16" s="26" t="s">
        <v>32</v>
      </c>
      <c r="C16" s="29">
        <v>2024</v>
      </c>
      <c r="D16" s="30">
        <v>2025</v>
      </c>
      <c r="E16" s="33" t="s">
        <v>56</v>
      </c>
      <c r="F16" s="31">
        <v>43252</v>
      </c>
      <c r="G16" s="32">
        <f>25*H16/100</f>
        <v>5.5</v>
      </c>
      <c r="H16" s="32">
        <v>22</v>
      </c>
      <c r="I16" s="32">
        <f>25*J16/100</f>
        <v>19.5</v>
      </c>
      <c r="J16" s="32">
        <v>78</v>
      </c>
      <c r="K16" s="33">
        <v>23499.285</v>
      </c>
      <c r="L16" s="34">
        <v>5169.84</v>
      </c>
      <c r="M16" s="16">
        <f>K16-L16</f>
        <v>18329.445</v>
      </c>
      <c r="N16" s="16">
        <f t="shared" si="0"/>
        <v>23499.285</v>
      </c>
      <c r="O16" s="16"/>
      <c r="P16" s="35">
        <v>803.4</v>
      </c>
      <c r="Q16" s="36">
        <v>1420</v>
      </c>
      <c r="R16" s="36">
        <v>1</v>
      </c>
      <c r="S16" s="36">
        <v>0</v>
      </c>
      <c r="T16" s="61">
        <v>64</v>
      </c>
      <c r="U16" s="37">
        <f>(160687.67+2.37)*0.82</f>
        <v>131765.8328</v>
      </c>
      <c r="V16" s="25"/>
      <c r="W16" s="24"/>
      <c r="X16" s="25"/>
      <c r="Y16" s="24"/>
    </row>
    <row r="17" spans="1:25" ht="26" x14ac:dyDescent="0.15">
      <c r="A17" s="12"/>
      <c r="B17" s="26" t="s">
        <v>33</v>
      </c>
      <c r="C17" s="29">
        <v>2021</v>
      </c>
      <c r="D17" s="30">
        <v>2021</v>
      </c>
      <c r="E17" s="33">
        <v>61462.17</v>
      </c>
      <c r="F17" s="31">
        <v>42005</v>
      </c>
      <c r="G17" s="38">
        <v>3.62</v>
      </c>
      <c r="H17" s="32">
        <v>100</v>
      </c>
      <c r="I17" s="32" t="s">
        <v>34</v>
      </c>
      <c r="J17" s="32" t="s">
        <v>34</v>
      </c>
      <c r="K17" s="33">
        <v>23864.800000000003</v>
      </c>
      <c r="L17" s="34">
        <f>K17*H17/100</f>
        <v>23864.800000000003</v>
      </c>
      <c r="M17" s="16">
        <f>K17-L17</f>
        <v>0</v>
      </c>
      <c r="N17" s="16">
        <f t="shared" si="0"/>
        <v>23864.800000000003</v>
      </c>
      <c r="O17" s="16"/>
      <c r="P17" s="39">
        <v>352.95699999999999</v>
      </c>
      <c r="Q17" s="36">
        <v>1220</v>
      </c>
      <c r="R17" s="36">
        <v>0</v>
      </c>
      <c r="S17" s="36">
        <v>0</v>
      </c>
      <c r="T17" s="36">
        <v>0</v>
      </c>
      <c r="U17" s="40">
        <f>(152786.7)*0.82</f>
        <v>125285.094</v>
      </c>
      <c r="V17" s="25"/>
      <c r="W17" s="24"/>
      <c r="X17" s="24"/>
      <c r="Y17" s="25"/>
    </row>
    <row r="18" spans="1:25" ht="13.5" customHeight="1" x14ac:dyDescent="0.15">
      <c r="A18" s="12"/>
      <c r="B18" s="41" t="s">
        <v>35</v>
      </c>
      <c r="C18" s="29"/>
      <c r="D18" s="30"/>
      <c r="E18" s="42"/>
      <c r="F18" s="31"/>
      <c r="G18" s="32"/>
      <c r="H18" s="32"/>
      <c r="I18" s="32"/>
      <c r="J18" s="32"/>
      <c r="K18" s="33">
        <v>23864.800000000003</v>
      </c>
      <c r="L18" s="34"/>
      <c r="M18" s="16"/>
      <c r="N18" s="33">
        <v>23864.800000000003</v>
      </c>
      <c r="O18" s="16"/>
      <c r="P18" s="39"/>
      <c r="Q18" s="35"/>
      <c r="R18" s="35"/>
      <c r="S18" s="35"/>
      <c r="T18" s="35"/>
      <c r="U18" s="40"/>
      <c r="V18" s="25"/>
      <c r="W18" s="24"/>
      <c r="X18" s="25"/>
      <c r="Y18" s="24"/>
    </row>
    <row r="19" spans="1:25" ht="15.75" customHeight="1" x14ac:dyDescent="0.15">
      <c r="A19" s="12"/>
      <c r="B19" s="41" t="s">
        <v>36</v>
      </c>
      <c r="C19" s="29"/>
      <c r="D19" s="30"/>
      <c r="E19" s="42"/>
      <c r="F19" s="31"/>
      <c r="G19" s="32"/>
      <c r="H19" s="32"/>
      <c r="I19" s="32"/>
      <c r="J19" s="32"/>
      <c r="K19" s="33">
        <v>0</v>
      </c>
      <c r="L19" s="34"/>
      <c r="M19" s="16"/>
      <c r="N19" s="33">
        <v>0</v>
      </c>
      <c r="O19" s="16"/>
      <c r="P19" s="39"/>
      <c r="Q19" s="35"/>
      <c r="R19" s="35"/>
      <c r="S19" s="35"/>
      <c r="T19" s="35"/>
      <c r="U19" s="40"/>
      <c r="V19" s="25"/>
      <c r="W19" s="24"/>
      <c r="X19" s="25"/>
      <c r="Y19" s="24"/>
    </row>
    <row r="20" spans="1:25" ht="13.5" customHeight="1" x14ac:dyDescent="0.15">
      <c r="A20" s="12"/>
      <c r="B20" s="41" t="s">
        <v>37</v>
      </c>
      <c r="C20" s="29"/>
      <c r="D20" s="30"/>
      <c r="E20" s="42"/>
      <c r="F20" s="31"/>
      <c r="G20" s="32"/>
      <c r="H20" s="32"/>
      <c r="I20" s="32"/>
      <c r="J20" s="32"/>
      <c r="K20" s="33">
        <v>0</v>
      </c>
      <c r="L20" s="34"/>
      <c r="M20" s="16"/>
      <c r="N20" s="33">
        <v>0</v>
      </c>
      <c r="O20" s="16"/>
      <c r="P20" s="39"/>
      <c r="Q20" s="35"/>
      <c r="R20" s="35"/>
      <c r="S20" s="35"/>
      <c r="T20" s="35"/>
      <c r="U20" s="40"/>
      <c r="V20" s="25"/>
      <c r="W20" s="24"/>
      <c r="X20" s="25"/>
      <c r="Y20" s="24"/>
    </row>
    <row r="21" spans="1:25" ht="26" x14ac:dyDescent="0.15">
      <c r="A21" s="12"/>
      <c r="B21" s="43" t="s">
        <v>38</v>
      </c>
      <c r="C21" s="29">
        <v>2020</v>
      </c>
      <c r="D21" s="30">
        <v>2021</v>
      </c>
      <c r="E21" s="42">
        <v>217036.24</v>
      </c>
      <c r="F21" s="31">
        <v>40179</v>
      </c>
      <c r="G21" s="32">
        <v>13.5</v>
      </c>
      <c r="H21" s="32">
        <v>30</v>
      </c>
      <c r="I21" s="32">
        <v>31.5</v>
      </c>
      <c r="J21" s="32">
        <v>70</v>
      </c>
      <c r="K21" s="33">
        <v>26254.739999999998</v>
      </c>
      <c r="L21" s="34">
        <f>K21*H21/100</f>
        <v>7876.4219999999996</v>
      </c>
      <c r="M21" s="16">
        <f>K21-L21</f>
        <v>18378.317999999999</v>
      </c>
      <c r="N21" s="16">
        <f>K21</f>
        <v>26254.739999999998</v>
      </c>
      <c r="O21" s="16"/>
      <c r="P21" s="39">
        <v>972.69</v>
      </c>
      <c r="Q21" s="36">
        <v>1420</v>
      </c>
      <c r="R21" s="36">
        <v>7</v>
      </c>
      <c r="S21" s="36">
        <v>0</v>
      </c>
      <c r="T21" s="36">
        <v>625</v>
      </c>
      <c r="U21" s="40">
        <f>(52886.39)*0.82</f>
        <v>43366.839799999994</v>
      </c>
      <c r="V21" s="25"/>
      <c r="W21" s="24"/>
      <c r="X21" s="25"/>
      <c r="Y21" s="24"/>
    </row>
    <row r="22" spans="1:25" ht="13.5" customHeight="1" x14ac:dyDescent="0.15">
      <c r="A22" s="12"/>
      <c r="B22" s="41" t="s">
        <v>35</v>
      </c>
      <c r="C22" s="29"/>
      <c r="D22" s="30"/>
      <c r="E22" s="42"/>
      <c r="F22" s="31"/>
      <c r="G22" s="32"/>
      <c r="H22" s="32"/>
      <c r="I22" s="32"/>
      <c r="J22" s="32"/>
      <c r="K22" s="33">
        <v>0</v>
      </c>
      <c r="L22" s="34"/>
      <c r="M22" s="16"/>
      <c r="N22" s="33">
        <v>0</v>
      </c>
      <c r="O22" s="16"/>
      <c r="P22" s="39"/>
      <c r="Q22" s="35"/>
      <c r="R22" s="35"/>
      <c r="S22" s="35"/>
      <c r="T22" s="35"/>
      <c r="U22" s="40"/>
      <c r="V22" s="25"/>
      <c r="W22" s="24"/>
      <c r="X22" s="25"/>
      <c r="Y22" s="24"/>
    </row>
    <row r="23" spans="1:25" ht="15.75" customHeight="1" x14ac:dyDescent="0.15">
      <c r="A23" s="12"/>
      <c r="B23" s="41" t="s">
        <v>36</v>
      </c>
      <c r="C23" s="29"/>
      <c r="D23" s="30"/>
      <c r="E23" s="42"/>
      <c r="F23" s="31"/>
      <c r="G23" s="32"/>
      <c r="H23" s="32"/>
      <c r="I23" s="32"/>
      <c r="J23" s="32"/>
      <c r="K23" s="33">
        <v>26254.240000000002</v>
      </c>
      <c r="L23" s="34"/>
      <c r="M23" s="16"/>
      <c r="N23" s="33">
        <v>26254.240000000002</v>
      </c>
      <c r="O23" s="16"/>
      <c r="P23" s="39"/>
      <c r="Q23" s="35"/>
      <c r="R23" s="35"/>
      <c r="S23" s="35"/>
      <c r="T23" s="35"/>
      <c r="U23" s="40"/>
      <c r="V23" s="25"/>
      <c r="W23" s="24"/>
      <c r="X23" s="25"/>
      <c r="Y23" s="24"/>
    </row>
    <row r="24" spans="1:25" ht="13.5" customHeight="1" x14ac:dyDescent="0.15">
      <c r="A24" s="12"/>
      <c r="B24" s="41" t="s">
        <v>37</v>
      </c>
      <c r="C24" s="29"/>
      <c r="D24" s="30"/>
      <c r="E24" s="42"/>
      <c r="F24" s="31"/>
      <c r="G24" s="32"/>
      <c r="H24" s="32"/>
      <c r="I24" s="32"/>
      <c r="J24" s="32"/>
      <c r="K24" s="33">
        <v>0</v>
      </c>
      <c r="L24" s="34"/>
      <c r="M24" s="16"/>
      <c r="N24" s="33">
        <v>0</v>
      </c>
      <c r="O24" s="16"/>
      <c r="P24" s="39"/>
      <c r="Q24" s="35"/>
      <c r="R24" s="35"/>
      <c r="S24" s="35"/>
      <c r="T24" s="35"/>
      <c r="U24" s="40"/>
      <c r="V24" s="25"/>
      <c r="W24" s="24"/>
      <c r="X24" s="25"/>
      <c r="Y24" s="24"/>
    </row>
    <row r="25" spans="1:25" ht="21.75" customHeight="1" x14ac:dyDescent="0.15">
      <c r="A25" s="12"/>
      <c r="B25" s="26" t="s">
        <v>39</v>
      </c>
      <c r="C25" s="30">
        <v>2024</v>
      </c>
      <c r="D25" s="30">
        <v>2024</v>
      </c>
      <c r="E25" s="33" t="s">
        <v>40</v>
      </c>
      <c r="F25" s="44">
        <v>40544</v>
      </c>
      <c r="G25" s="30">
        <v>11</v>
      </c>
      <c r="H25" s="30">
        <v>22</v>
      </c>
      <c r="I25" s="30">
        <v>38</v>
      </c>
      <c r="J25" s="30">
        <v>78</v>
      </c>
      <c r="K25" s="33">
        <v>31258.785</v>
      </c>
      <c r="L25" s="34">
        <v>6876.93</v>
      </c>
      <c r="M25" s="16">
        <f>K25-L25</f>
        <v>24381.855</v>
      </c>
      <c r="N25" s="16">
        <f t="shared" ref="N25:N34" si="1">K25</f>
        <v>31258.785</v>
      </c>
      <c r="O25" s="16"/>
      <c r="P25" s="35" t="s">
        <v>41</v>
      </c>
      <c r="Q25" s="36">
        <v>1420</v>
      </c>
      <c r="R25" s="36">
        <v>8</v>
      </c>
      <c r="S25" s="36">
        <v>0</v>
      </c>
      <c r="T25" s="36">
        <v>1186</v>
      </c>
      <c r="U25" s="40"/>
      <c r="V25" s="25"/>
      <c r="W25" s="24"/>
      <c r="X25" s="25"/>
      <c r="Y25" s="24"/>
    </row>
    <row r="26" spans="1:25" ht="38.25" customHeight="1" x14ac:dyDescent="0.15">
      <c r="A26" s="12"/>
      <c r="B26" s="26" t="s">
        <v>42</v>
      </c>
      <c r="C26" s="30">
        <v>2022</v>
      </c>
      <c r="D26" s="30">
        <v>2022</v>
      </c>
      <c r="E26" s="33">
        <v>355786.83</v>
      </c>
      <c r="F26" s="44">
        <v>42736</v>
      </c>
      <c r="G26" s="30">
        <v>5</v>
      </c>
      <c r="H26" s="30">
        <v>8</v>
      </c>
      <c r="I26" s="30">
        <v>55</v>
      </c>
      <c r="J26" s="30">
        <v>92</v>
      </c>
      <c r="K26" s="33">
        <v>80588.665000000008</v>
      </c>
      <c r="L26" s="34">
        <v>6447.09</v>
      </c>
      <c r="M26" s="16">
        <f>K26-L26</f>
        <v>74141.575000000012</v>
      </c>
      <c r="N26" s="16">
        <f t="shared" si="1"/>
        <v>80588.665000000008</v>
      </c>
      <c r="O26" s="16"/>
      <c r="P26" s="35" t="s">
        <v>43</v>
      </c>
      <c r="Q26" s="36">
        <v>1420</v>
      </c>
      <c r="R26" s="36">
        <v>7</v>
      </c>
      <c r="S26" s="36">
        <v>0</v>
      </c>
      <c r="T26" s="36">
        <v>967</v>
      </c>
      <c r="U26" s="40"/>
      <c r="V26" s="25"/>
      <c r="W26" s="24"/>
      <c r="X26" s="25"/>
      <c r="Y26" s="24"/>
    </row>
    <row r="27" spans="1:25" ht="13.5" customHeight="1" x14ac:dyDescent="0.15">
      <c r="A27" s="12"/>
      <c r="B27" s="41" t="s">
        <v>35</v>
      </c>
      <c r="C27" s="29"/>
      <c r="D27" s="30"/>
      <c r="E27" s="42"/>
      <c r="F27" s="31"/>
      <c r="G27" s="32"/>
      <c r="H27" s="32"/>
      <c r="I27" s="32"/>
      <c r="J27" s="32"/>
      <c r="K27" s="33">
        <v>34857.03</v>
      </c>
      <c r="L27" s="34"/>
      <c r="M27" s="16"/>
      <c r="N27" s="33">
        <v>34857.03</v>
      </c>
      <c r="O27" s="16"/>
      <c r="P27" s="39"/>
      <c r="Q27" s="35"/>
      <c r="R27" s="35"/>
      <c r="S27" s="35"/>
      <c r="T27" s="35"/>
      <c r="U27" s="40"/>
      <c r="V27" s="25"/>
      <c r="W27" s="24"/>
      <c r="X27" s="25"/>
      <c r="Y27" s="24"/>
    </row>
    <row r="28" spans="1:25" ht="15.75" customHeight="1" x14ac:dyDescent="0.15">
      <c r="A28" s="12"/>
      <c r="B28" s="41" t="s">
        <v>36</v>
      </c>
      <c r="C28" s="29"/>
      <c r="D28" s="30"/>
      <c r="E28" s="42"/>
      <c r="F28" s="31"/>
      <c r="G28" s="32"/>
      <c r="H28" s="32"/>
      <c r="I28" s="32"/>
      <c r="J28" s="32"/>
      <c r="K28" s="33">
        <v>45731.64</v>
      </c>
      <c r="L28" s="34"/>
      <c r="M28" s="16"/>
      <c r="N28" s="33">
        <v>45731.64</v>
      </c>
      <c r="O28" s="16"/>
      <c r="P28" s="39"/>
      <c r="Q28" s="35"/>
      <c r="R28" s="35"/>
      <c r="S28" s="35"/>
      <c r="T28" s="35"/>
      <c r="U28" s="40"/>
      <c r="V28" s="25"/>
      <c r="W28" s="24"/>
      <c r="X28" s="25"/>
      <c r="Y28" s="24"/>
    </row>
    <row r="29" spans="1:25" ht="13.5" customHeight="1" x14ac:dyDescent="0.15">
      <c r="A29" s="12"/>
      <c r="B29" s="41" t="s">
        <v>37</v>
      </c>
      <c r="C29" s="29"/>
      <c r="D29" s="30"/>
      <c r="E29" s="42"/>
      <c r="F29" s="31"/>
      <c r="G29" s="32"/>
      <c r="H29" s="32"/>
      <c r="I29" s="32"/>
      <c r="J29" s="32"/>
      <c r="K29" s="33">
        <v>0</v>
      </c>
      <c r="L29" s="34"/>
      <c r="M29" s="16"/>
      <c r="N29" s="33">
        <v>0</v>
      </c>
      <c r="O29" s="16"/>
      <c r="P29" s="39"/>
      <c r="Q29" s="35"/>
      <c r="R29" s="35"/>
      <c r="S29" s="35"/>
      <c r="T29" s="35"/>
      <c r="U29" s="40"/>
      <c r="V29" s="25"/>
      <c r="W29" s="24"/>
      <c r="X29" s="25"/>
      <c r="Y29" s="24"/>
    </row>
    <row r="30" spans="1:25" ht="20.25" customHeight="1" x14ac:dyDescent="0.15">
      <c r="A30" s="12" t="s">
        <v>44</v>
      </c>
      <c r="B30" s="43" t="s">
        <v>45</v>
      </c>
      <c r="C30" s="20"/>
      <c r="D30" s="21"/>
      <c r="E30" s="21"/>
      <c r="F30" s="21"/>
      <c r="G30" s="20"/>
      <c r="H30" s="21"/>
      <c r="I30" s="21"/>
      <c r="J30" s="22"/>
      <c r="K30" s="45">
        <v>17958.360099999998</v>
      </c>
      <c r="L30" s="20"/>
      <c r="M30" s="22"/>
      <c r="N30" s="16">
        <f t="shared" si="1"/>
        <v>17958.360099999998</v>
      </c>
      <c r="O30" s="46"/>
      <c r="P30" s="47"/>
      <c r="Q30" s="47"/>
      <c r="R30" s="47"/>
      <c r="S30" s="47"/>
      <c r="T30" s="48"/>
      <c r="U30" s="40">
        <f>15061.37*0.82</f>
        <v>12350.323399999999</v>
      </c>
      <c r="V30" s="24"/>
      <c r="W30" s="24"/>
      <c r="X30" s="24"/>
      <c r="Y30" s="24"/>
    </row>
    <row r="31" spans="1:25" ht="15.75" customHeight="1" x14ac:dyDescent="0.15">
      <c r="A31" s="12" t="s">
        <v>46</v>
      </c>
      <c r="B31" s="49" t="s">
        <v>47</v>
      </c>
      <c r="C31" s="20"/>
      <c r="D31" s="21"/>
      <c r="E31" s="21"/>
      <c r="F31" s="21"/>
      <c r="G31" s="27"/>
      <c r="H31" s="28"/>
      <c r="I31" s="28"/>
      <c r="J31" s="50"/>
      <c r="K31" s="33">
        <v>96022.110000999994</v>
      </c>
      <c r="L31" s="27"/>
      <c r="M31" s="50"/>
      <c r="N31" s="16">
        <f t="shared" si="1"/>
        <v>96022.110000999994</v>
      </c>
      <c r="O31" s="16"/>
      <c r="P31" s="47"/>
      <c r="Q31" s="47"/>
      <c r="R31" s="47"/>
      <c r="S31" s="47"/>
      <c r="T31" s="48"/>
      <c r="U31" s="24"/>
      <c r="V31" s="24"/>
      <c r="W31" s="24"/>
      <c r="X31" s="24"/>
      <c r="Y31" s="24"/>
    </row>
    <row r="32" spans="1:25" ht="27.75" customHeight="1" x14ac:dyDescent="0.15">
      <c r="A32" s="12"/>
      <c r="B32" s="26" t="s">
        <v>48</v>
      </c>
      <c r="C32" s="20"/>
      <c r="D32" s="21"/>
      <c r="E32" s="21"/>
      <c r="F32" s="21"/>
      <c r="G32" s="42"/>
      <c r="H32" s="42"/>
      <c r="I32" s="51">
        <v>10.1</v>
      </c>
      <c r="J32" s="52">
        <v>100</v>
      </c>
      <c r="K32" s="33">
        <v>10489.9</v>
      </c>
      <c r="L32" s="34"/>
      <c r="M32" s="16">
        <f>K32-L32</f>
        <v>10489.9</v>
      </c>
      <c r="N32" s="16">
        <f t="shared" si="1"/>
        <v>10489.9</v>
      </c>
      <c r="O32" s="16"/>
      <c r="P32" s="47"/>
      <c r="Q32" s="47"/>
      <c r="R32" s="47"/>
      <c r="S32" s="47"/>
      <c r="T32" s="48"/>
      <c r="U32" s="24"/>
      <c r="V32" s="24"/>
      <c r="W32" s="24"/>
      <c r="X32" s="24"/>
    </row>
    <row r="33" spans="1:25" ht="15.75" customHeight="1" x14ac:dyDescent="0.15">
      <c r="A33" s="12" t="s">
        <v>49</v>
      </c>
      <c r="B33" s="53" t="s">
        <v>50</v>
      </c>
      <c r="C33" s="14"/>
      <c r="D33" s="15"/>
      <c r="E33" s="15"/>
      <c r="F33" s="18"/>
      <c r="G33" s="27"/>
      <c r="H33" s="28"/>
      <c r="I33" s="28"/>
      <c r="J33" s="50"/>
      <c r="K33" s="33">
        <v>105793.47</v>
      </c>
      <c r="L33" s="54"/>
      <c r="M33" s="55"/>
      <c r="N33" s="16">
        <f t="shared" si="1"/>
        <v>105793.47</v>
      </c>
      <c r="O33" s="16"/>
      <c r="P33" s="14"/>
      <c r="Q33" s="15"/>
      <c r="R33" s="15"/>
      <c r="S33" s="15"/>
      <c r="T33" s="18"/>
      <c r="U33" s="24"/>
      <c r="V33" s="24"/>
      <c r="W33" s="24"/>
      <c r="X33" s="24"/>
      <c r="Y33" s="24"/>
    </row>
    <row r="34" spans="1:25" ht="27.75" customHeight="1" x14ac:dyDescent="0.15">
      <c r="A34" s="12"/>
      <c r="B34" s="26" t="s">
        <v>51</v>
      </c>
      <c r="C34" s="27"/>
      <c r="D34" s="28"/>
      <c r="E34" s="28"/>
      <c r="F34" s="28"/>
      <c r="G34" s="42"/>
      <c r="H34" s="56">
        <v>100</v>
      </c>
      <c r="I34" s="42"/>
      <c r="J34" s="52"/>
      <c r="K34" s="33">
        <v>16687.22</v>
      </c>
      <c r="L34" s="34">
        <v>16687.22</v>
      </c>
      <c r="M34" s="16"/>
      <c r="N34" s="16">
        <f t="shared" si="1"/>
        <v>16687.22</v>
      </c>
      <c r="O34" s="16"/>
      <c r="P34" s="57"/>
      <c r="Q34" s="57"/>
      <c r="R34" s="57"/>
      <c r="S34" s="57"/>
      <c r="T34" s="58"/>
      <c r="U34" s="24"/>
      <c r="V34" s="24"/>
      <c r="W34" s="24"/>
      <c r="X34" s="24"/>
    </row>
    <row r="35" spans="1:25" ht="15.75" customHeight="1" x14ac:dyDescent="0.15"/>
    <row r="36" spans="1:25" ht="15" x14ac:dyDescent="0.15">
      <c r="B36" s="1" t="s">
        <v>52</v>
      </c>
      <c r="C36" s="1"/>
      <c r="D36" s="1"/>
      <c r="E36" s="1"/>
      <c r="F36" s="1"/>
      <c r="G36" s="1"/>
      <c r="H36" s="1"/>
      <c r="K36" s="5"/>
    </row>
    <row r="37" spans="1:25" ht="15" x14ac:dyDescent="0.15">
      <c r="B37" s="1" t="s">
        <v>53</v>
      </c>
      <c r="C37" s="1"/>
      <c r="D37" s="1"/>
      <c r="E37" s="1"/>
      <c r="F37" s="1"/>
      <c r="G37" s="1"/>
      <c r="H37" s="1"/>
      <c r="K37" s="5"/>
    </row>
    <row r="38" spans="1:25" ht="15" x14ac:dyDescent="0.15">
      <c r="B38" s="1" t="s">
        <v>54</v>
      </c>
      <c r="C38" s="1"/>
      <c r="D38" s="1"/>
      <c r="E38" s="1"/>
      <c r="F38" s="1"/>
      <c r="G38" s="1"/>
      <c r="H38" s="1"/>
      <c r="P38" s="59"/>
    </row>
    <row r="39" spans="1:25" ht="15" x14ac:dyDescent="0.15">
      <c r="B39" s="1" t="s">
        <v>55</v>
      </c>
      <c r="C39" s="1"/>
      <c r="D39" s="1"/>
      <c r="E39" s="1"/>
      <c r="F39" s="1"/>
      <c r="G39" s="1"/>
      <c r="H39" s="1"/>
      <c r="P39" s="59"/>
    </row>
    <row r="40" spans="1:25" x14ac:dyDescent="0.15">
      <c r="B40" s="1"/>
      <c r="C40" s="1"/>
      <c r="D40" s="1"/>
      <c r="E40" s="1"/>
      <c r="F40" s="1"/>
      <c r="G40" s="1"/>
      <c r="H40" s="1"/>
      <c r="P40" s="59"/>
    </row>
    <row r="41" spans="1:25" ht="16" x14ac:dyDescent="0.2">
      <c r="K41" s="60"/>
      <c r="L41" s="60"/>
    </row>
  </sheetData>
  <mergeCells count="25">
    <mergeCell ref="A3:T3"/>
    <mergeCell ref="M4:R4"/>
    <mergeCell ref="A5:T5"/>
    <mergeCell ref="A7:A10"/>
    <mergeCell ref="B7:B10"/>
    <mergeCell ref="C7:D7"/>
    <mergeCell ref="E7:F7"/>
    <mergeCell ref="G7:J7"/>
    <mergeCell ref="K7:M7"/>
    <mergeCell ref="N7:O7"/>
    <mergeCell ref="P7:T7"/>
    <mergeCell ref="C8:C10"/>
    <mergeCell ref="D8:D10"/>
    <mergeCell ref="E8:E10"/>
    <mergeCell ref="F8:F10"/>
    <mergeCell ref="G8:H9"/>
    <mergeCell ref="Q8:Q10"/>
    <mergeCell ref="R8:R10"/>
    <mergeCell ref="S8:S10"/>
    <mergeCell ref="T8:T10"/>
    <mergeCell ref="I8:J9"/>
    <mergeCell ref="K8:M9"/>
    <mergeCell ref="N8:N10"/>
    <mergeCell ref="O8:O10"/>
    <mergeCell ref="P8:P10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ФСТ ИП2020 пг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пользователь Microsoft Office</cp:lastModifiedBy>
  <cp:lastPrinted>2020-10-21T13:15:16Z</cp:lastPrinted>
  <dcterms:created xsi:type="dcterms:W3CDTF">2020-09-25T11:48:28Z</dcterms:created>
  <dcterms:modified xsi:type="dcterms:W3CDTF">2020-11-06T09:50:26Z</dcterms:modified>
  <cp:category/>
</cp:coreProperties>
</file>