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bvalv\Desktop\СУЩИ\Июль\"/>
    </mc:Choice>
  </mc:AlternateContent>
  <bookViews>
    <workbookView xWindow="0" yWindow="0" windowWidth="28800" windowHeight="12435"/>
  </bookViews>
  <sheets>
    <sheet name="Форма ФСТ ИП2020 п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Z_28E83AED_3D37_487E_9C85_151932E71179_.wvu.Cols" localSheetId="0" hidden="1">'Форма ФСТ ИП2020 пг'!$U:$U</definedName>
    <definedName name="Z_28E83AED_3D37_487E_9C85_151932E71179_.wvu.PrintArea" localSheetId="0" hidden="1">'Форма ФСТ ИП2020 пг'!$A$1:$T$43</definedName>
    <definedName name="Z_358B36CA_4FEF_4846_A37B_5EE83CF1468F_.wvu.Cols" localSheetId="0" hidden="1">'Форма ФСТ ИП2020 пг'!$U:$U</definedName>
    <definedName name="Z_358B36CA_4FEF_4846_A37B_5EE83CF1468F_.wvu.PrintArea" localSheetId="0" hidden="1">'Форма ФСТ ИП2020 пг'!$A$1:$T$43</definedName>
    <definedName name="Z_3EBC596F_336E_47C5_B2F2_41CF0D83D591_.wvu.Cols" localSheetId="0" hidden="1">'Форма ФСТ ИП2020 пг'!$U:$U</definedName>
    <definedName name="Z_3EBC596F_336E_47C5_B2F2_41CF0D83D591_.wvu.PrintArea" localSheetId="0" hidden="1">'Форма ФСТ ИП2020 пг'!$A$1:$T$43</definedName>
    <definedName name="Z_CD44F9E3_17E9_4552_9BF4_F8A1ABD2CBAD_.wvu.Cols" localSheetId="0" hidden="1">'Форма ФСТ ИП2020 пг'!$U:$U</definedName>
    <definedName name="Z_CD44F9E3_17E9_4552_9BF4_F8A1ABD2CBAD_.wvu.PrintArea" localSheetId="0" hidden="1">'Форма ФСТ ИП2020 пг'!$A$1:$T$43</definedName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'Форма ФСТ ИП2020 пг'!$A$1:$T$43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  <customWorkbookViews>
    <customWorkbookView name="Шубина Валерия Валентиновна - Личное представление" guid="{358B36CA-4FEF-4846-A37B-5EE83CF1468F}" mergeInterval="0" personalView="1" xWindow="198" yWindow="198" windowWidth="1440" windowHeight="762" activeSheetId="1"/>
    <customWorkbookView name="Windows User - Личное представление" guid="{3EBC596F-336E-47C5-B2F2-41CF0D83D591}" mergeInterval="0" personalView="1" maximized="1" xWindow="-8" yWindow="-8" windowWidth="1936" windowHeight="1056" activeSheetId="1"/>
    <customWorkbookView name="Шнель Марина Николаевна - Личное представление" guid="{CD44F9E3-17E9-4552-9BF4-F8A1ABD2CBAD}" mergeInterval="0" personalView="1" maximized="1" xWindow="-4" yWindow="-4" windowWidth="1928" windowHeight="1048" activeSheetId="1"/>
    <customWorkbookView name="Скачко Дмитрий Михайлович - Личное представление" guid="{28E83AED-3D37-487E-9C85-151932E7117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O17" i="1" l="1"/>
  <c r="O13" i="1"/>
  <c r="O14" i="1"/>
  <c r="O15" i="1"/>
  <c r="O16" i="1"/>
  <c r="O20" i="1"/>
  <c r="O21" i="1"/>
  <c r="O24" i="1"/>
  <c r="O25" i="1"/>
  <c r="O28" i="1"/>
  <c r="O29" i="1"/>
  <c r="O30" i="1"/>
  <c r="O31" i="1"/>
  <c r="O33" i="1"/>
  <c r="O34" i="1"/>
  <c r="O35" i="1"/>
  <c r="O36" i="1"/>
  <c r="O37" i="1"/>
  <c r="O12" i="1"/>
  <c r="L29" i="1"/>
  <c r="M29" i="1" s="1"/>
  <c r="L28" i="1"/>
  <c r="M28" i="1" s="1"/>
  <c r="L16" i="1"/>
  <c r="L24" i="1"/>
  <c r="M24" i="1" s="1"/>
  <c r="K28" i="1"/>
  <c r="N37" i="1" l="1"/>
  <c r="M35" i="1"/>
  <c r="U33" i="1"/>
  <c r="U24" i="1"/>
  <c r="U20" i="1"/>
  <c r="L20" i="1"/>
  <c r="M20" i="1" s="1"/>
  <c r="U16" i="1"/>
  <c r="M16" i="1"/>
  <c r="I16" i="1"/>
  <c r="G16" i="1"/>
</calcChain>
</file>

<file path=xl/sharedStrings.xml><?xml version="1.0" encoding="utf-8"?>
<sst xmlns="http://schemas.openxmlformats.org/spreadsheetml/2006/main" count="75" uniqueCount="60">
  <si>
    <t>Приложение к письму от ___________ №________</t>
  </si>
  <si>
    <t>Информация об инвестиционной программе ПАО "Газпром" на 2020 год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</si>
  <si>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</si>
  <si>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</si>
  <si>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</si>
  <si>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</si>
  <si>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</si>
  <si>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</si>
  <si>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</si>
  <si>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</si>
  <si>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</si>
  <si>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</si>
  <si>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</si>
  <si>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</si>
  <si>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</si>
  <si>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</si>
  <si>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</si>
  <si>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</si>
  <si>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</si>
  <si>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</si>
  <si>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</si>
  <si>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</si>
  <si>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газораспределительных станций, 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</si>
  <si>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</si>
  <si>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</si>
  <si>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</si>
  <si>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</si>
  <si>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</si>
  <si>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</si>
  <si>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</si>
  <si>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</si>
  <si>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</si>
  <si>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Сибири". Участок "Ковыкта-Чаянда"</t>
  </si>
  <si>
    <t>Магистральный газопровод Сахалин - Хабаровск - Владивосток (II пусковой комплекс, Этап 1)</t>
  </si>
  <si>
    <r>
      <t>0</t>
    </r>
    <r>
      <rPr>
        <vertAlign val="superscript"/>
        <sz val="10"/>
        <rFont val="Times New Roman"/>
        <family val="1"/>
        <charset val="204"/>
      </rPr>
      <t>**</t>
    </r>
  </si>
  <si>
    <t>линейная часть</t>
  </si>
  <si>
    <t>компрессорные станции</t>
  </si>
  <si>
    <t>ГРС</t>
  </si>
  <si>
    <t>Магистральный газопровод "Сила Сибири"</t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</si>
  <si>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</si>
  <si>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3734,455 </t>
    </r>
    <r>
      <rPr>
        <vertAlign val="superscript"/>
        <sz val="10"/>
        <rFont val="Times New Roman"/>
        <family val="1"/>
        <charset val="204"/>
      </rPr>
      <t>***</t>
    </r>
  </si>
  <si>
    <t>Развитие газотранспортных мощностей ЕСГ Северо-Западного региона, участок Грязовец - КС Славянская (1-3 этапы)</t>
  </si>
  <si>
    <r>
      <t xml:space="preserve">1191,45 </t>
    </r>
    <r>
      <rPr>
        <vertAlign val="superscript"/>
        <sz val="10"/>
        <rFont val="Times New Roman"/>
        <family val="1"/>
        <charset val="204"/>
      </rPr>
      <t>****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</si>
  <si>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</si>
  <si>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</si>
  <si>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</si>
  <si>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</si>
  <si>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Проектирование, строительство и эксплуатация газопровода на территории Республики Сербии</t>
  </si>
  <si>
    <t>6</t>
  </si>
  <si>
    <t>Сведения о приобретении внеоборотных активов</t>
  </si>
  <si>
    <t>Приобретение газопроводов-отводов и ГРС у ООО «Газпром межрегионгаз»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</si>
  <si>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</si>
  <si>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r>
      <rPr>
        <vertAlign val="superscript"/>
        <sz val="10"/>
        <rFont val="Times New Roman"/>
        <family val="1"/>
        <charset val="204"/>
      </rPr>
      <t xml:space="preserve">** </t>
    </r>
    <r>
      <rPr>
        <sz val="10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</si>
  <si>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 xml:space="preserve"> Протяженность 1-й нитки 2 250,855 км , протяженность лупингов 1 483,6 км</t>
    </r>
  </si>
  <si>
    <r>
      <rPr>
        <vertAlign val="superscript"/>
        <sz val="10"/>
        <rFont val="Times New Roman"/>
        <family val="1"/>
        <charset val="204"/>
      </rPr>
      <t xml:space="preserve">**** 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</t>
    </r>
  </si>
  <si>
    <r>
      <t>252 809,93</t>
    </r>
    <r>
      <rPr>
        <vertAlign val="superscript"/>
        <sz val="10"/>
        <rFont val="Times New Roman"/>
        <family val="1"/>
        <charset val="204"/>
      </rPr>
      <t xml:space="preserve"> *</t>
    </r>
  </si>
  <si>
    <t>Обустройство сеноман-аптских залежей Харасавэйского ГКМ. Газопровод подключения Харасавэйского ГКМ</t>
  </si>
  <si>
    <t xml:space="preserve">2023 </t>
  </si>
  <si>
    <t>2024</t>
  </si>
  <si>
    <t xml:space="preserve">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</si>
</sst>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Fill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 indent="1"/>
    </xf>
    <xf numFmtId="14" fontId="2" fillId="0" borderId="13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3" xfId="1" applyFont="1" applyFill="1" applyBorder="1"/>
    <xf numFmtId="0" fontId="7" fillId="2" borderId="10" xfId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1" fontId="2" fillId="0" borderId="13" xfId="1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left" vertical="center" wrapText="1" indent="1"/>
    </xf>
    <xf numFmtId="49" fontId="2" fillId="0" borderId="13" xfId="1" applyNumberFormat="1" applyFont="1" applyFill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usernames" Target="revisions/userNam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%20/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ulinaIV/Desktop/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FINANS/&#1053;&#1072;&#1083;&#1086;&#1075;&#1080;%20&#1087;&#1086;&#1084;&#1077;&#1089;&#1103;&#1095;&#1085;&#1086;/&#1053;&#1072;&#1083;&#1086;&#1075;&#1080;%20&#1087;&#1086;&#1084;&#1077;&#1089;&#1103;&#1095;&#1085;&#1086;%202003/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4;&#1080;&#1078;&#1077;&#1085;&#1080;&#1077;%20&#1076;&#1077;&#1085;&#1077;&#1085;&#1078;&#1085;&#1099;&#1093;%202002/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FINANS/&#1053;&#1072;&#1083;&#1086;&#1075;&#1080;%20&#1087;&#1086;&#1084;&#1077;&#1089;&#1103;&#1095;&#1085;&#1086;/&#1053;&#1072;&#1083;&#1086;&#1075;&#1080;%20&#1087;&#1086;&#1084;&#1077;&#1089;&#1103;&#1095;&#1085;&#1086;%202001/&#1056;&#1072;&#1079;&#1073;&#1080;&#1074;&#1082;&#1072;%20&#1085;&#1072;&#1083;&#1086;&#1075;&#1086;&#1074;%20&#1087;&#1086;&#1084;&#1077;&#1089;&#1103;&#1095;&#1085;&#1086;/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9566C6-1ED9-442D-B9C8-EF1C5F1AD87A}" diskRevisions="1" revisionId="25" version="2">
  <header guid="{2218DAEB-4BC4-49C6-A262-329D881303A2}" dateTime="2021-06-21T17:44:39" maxSheetId="2" userName="Скачко Дмитрий Михайлович" r:id="rId1">
    <sheetIdMap count="1">
      <sheetId val="1"/>
    </sheetIdMap>
  </header>
  <header guid="{2DA49C3D-DCAC-4F32-910F-65895C523F90}" dateTime="2021-06-21T17:46:16" maxSheetId="2" userName="Скачко Дмитрий Михайлович" r:id="rId2" minRId="1" maxRId="3">
    <sheetIdMap count="1">
      <sheetId val="1"/>
    </sheetIdMap>
  </header>
  <header guid="{2D67BD72-10EB-4A7F-B24B-D4B1736261B4}" dateTime="2021-06-21T18:10:59" maxSheetId="2" userName="Скачко Дмитрий Михайлович" r:id="rId3" minRId="4" maxRId="6">
    <sheetIdMap count="1">
      <sheetId val="1"/>
    </sheetIdMap>
  </header>
  <header guid="{38CEEFF1-F60B-4F6D-BCF5-E46DB4506C7A}" dateTime="2021-06-29T08:53:16" maxSheetId="2" userName="Шнель Марина Николаевна" r:id="rId4">
    <sheetIdMap count="1">
      <sheetId val="1"/>
    </sheetIdMap>
  </header>
  <header guid="{D36A5F63-A323-42FB-9049-580A33A57D11}" dateTime="2021-06-29T15:31:10" maxSheetId="2" userName="Windows User" r:id="rId5">
    <sheetIdMap count="1">
      <sheetId val="1"/>
    </sheetIdMap>
  </header>
  <header guid="{980577AE-C012-48DA-AC65-F868D9AD7D24}" dateTime="2021-06-30T11:23:26" maxSheetId="2" userName="Windows User" r:id="rId6">
    <sheetIdMap count="1">
      <sheetId val="1"/>
    </sheetIdMap>
  </header>
  <header guid="{EE43B3AE-9949-489C-BAA3-02EE61E23133}" dateTime="2021-06-30T11:24:13" maxSheetId="2" userName="Windows User" r:id="rId7" minRId="15">
    <sheetIdMap count="1">
      <sheetId val="1"/>
    </sheetIdMap>
  </header>
  <header guid="{943AA0CA-69A5-4D63-A375-A6265F55EBFC}" dateTime="2021-06-30T12:05:11" maxSheetId="2" userName="Windows User" r:id="rId8" minRId="16" maxRId="17">
    <sheetIdMap count="1">
      <sheetId val="1"/>
    </sheetIdMap>
  </header>
  <header guid="{86E1AD51-96A5-4675-B645-3135A105D1C8}" dateTime="2021-06-30T12:06:45" maxSheetId="2" userName="Windows User" r:id="rId9">
    <sheetIdMap count="1">
      <sheetId val="1"/>
    </sheetIdMap>
  </header>
  <header guid="{21D98B45-1C79-48D9-9DCA-68394AA5926D}" dateTime="2021-07-01T14:51:55" maxSheetId="2" userName="Шубина Валерия Валентиновна" r:id="rId10">
    <sheetIdMap count="1">
      <sheetId val="1"/>
    </sheetIdMap>
  </header>
  <header guid="{639566C6-1ED9-442D-B9C8-EF1C5F1AD87A}" dateTime="2021-07-01T14:56:07" maxSheetId="2" userName="Шубина Валерия Валентиновна" r:id="rId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6">
      <v>2025</v>
    </oc>
    <nc r="D16">
      <v>2024</v>
    </nc>
  </rcc>
  <rcc rId="2" sId="1">
    <oc r="C24">
      <v>2023</v>
    </oc>
    <nc r="C24">
      <v>2024</v>
    </nc>
  </rcc>
  <rcc rId="3" sId="1">
    <oc r="D24">
      <v>2023</v>
    </oc>
    <nc r="D24">
      <v>2024</v>
    </nc>
  </rcc>
  <rfmt sheetId="1" sqref="C24:D24">
    <dxf>
      <fill>
        <patternFill patternType="solid">
          <bgColor rgb="FFFFFF00"/>
        </patternFill>
      </fill>
    </dxf>
  </rfmt>
  <rfmt sheetId="1" sqref="D16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6" start="0" length="0">
    <dxf>
      <numFmt numFmtId="3" formatCode="#,##0"/>
    </dxf>
  </rfmt>
  <rfmt sheetId="1" sqref="D16">
    <dxf>
      <numFmt numFmtId="30" formatCode="@"/>
    </dxf>
  </rfmt>
  <rcc rId="4" sId="1" numFmtId="30">
    <oc r="D16">
      <v>2024</v>
    </oc>
    <nc r="D16" t="inlineStr">
      <is>
        <r>
          <rPr>
            <strike/>
            <sz val="10"/>
            <rFont val="Times New Roman"/>
            <family val="1"/>
            <charset val="204"/>
          </rPr>
          <t xml:space="preserve">2025 </t>
        </r>
        <r>
          <rPr>
            <b/>
            <sz val="10"/>
            <rFont val="Times New Roman"/>
            <family val="1"/>
            <charset val="204"/>
          </rPr>
          <t>2024</t>
        </r>
      </is>
    </nc>
  </rcc>
  <rfmt sheetId="1" sqref="C24" start="0" length="0">
    <dxf>
      <numFmt numFmtId="30" formatCode="@"/>
      <border outline="0">
        <left style="thin">
          <color indexed="64"/>
        </left>
      </border>
    </dxf>
  </rfmt>
  <rcc rId="5" sId="1" numFmtId="30">
    <oc r="C24">
      <v>2024</v>
    </oc>
    <nc r="C24" t="inlineStr">
      <is>
        <r>
          <rPr>
            <strike/>
            <sz val="10"/>
            <rFont val="Times New Roman"/>
            <family val="1"/>
            <charset val="204"/>
          </rPr>
          <t>2023</t>
        </r>
        <r>
          <rPr>
            <sz val="10"/>
            <rFont val="Times New Roman"/>
            <family val="1"/>
            <charset val="204"/>
          </rPr>
          <t xml:space="preserve"> </t>
        </r>
        <r>
          <rPr>
            <b/>
            <sz val="10"/>
            <rFont val="Times New Roman"/>
            <family val="1"/>
            <charset val="204"/>
          </rPr>
          <t>2024</t>
        </r>
      </is>
    </nc>
  </rcc>
  <rcc rId="6" sId="1" odxf="1" dxf="1" numFmtId="30">
    <oc r="D24">
      <v>2024</v>
    </oc>
    <nc r="D24" t="inlineStr">
      <is>
        <r>
          <rPr>
            <strike/>
            <sz val="10"/>
            <rFont val="Times New Roman"/>
            <family val="1"/>
            <charset val="204"/>
          </rPr>
          <t>2023</t>
        </r>
        <r>
          <rPr>
            <sz val="10"/>
            <rFont val="Times New Roman"/>
            <family val="1"/>
            <charset val="204"/>
          </rPr>
          <t xml:space="preserve"> </t>
        </r>
        <r>
          <rPr>
            <b/>
            <sz val="10"/>
            <rFont val="Times New Roman"/>
            <family val="1"/>
            <charset val="204"/>
          </rPr>
          <t>2024</t>
        </r>
      </is>
    </nc>
    <odxf>
      <numFmt numFmtId="0" formatCode="General"/>
    </odxf>
    <ndxf>
      <numFmt numFmtId="30" formatCode="@"/>
    </ndxf>
  </rcc>
  <rcv guid="{28E83AED-3D37-487E-9C85-151932E71179}" action="delete"/>
  <rdn rId="0" localSheetId="1" customView="1" name="Z_28E83AED_3D37_487E_9C85_151932E71179_.wvu.PrintArea" hidden="1" oldHidden="1">
    <formula>'Форма ФСТ ИП2020 пг'!$A$1:$T$43</formula>
    <oldFormula>'Форма ФСТ ИП2020 пг'!$A$1:$T$43</oldFormula>
  </rdn>
  <rdn rId="0" localSheetId="1" customView="1" name="Z_28E83AED_3D37_487E_9C85_151932E71179_.wvu.Cols" hidden="1" oldHidden="1">
    <formula>'Форма ФСТ ИП2020 пг'!$U:$U</formula>
    <oldFormula>'Форма ФСТ ИП2020 пг'!$U:$U</oldFormula>
  </rdn>
  <rcv guid="{28E83AED-3D37-487E-9C85-151932E7117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D44F9E3_17E9_4552_9BF4_F8A1ABD2CBAD_.wvu.PrintArea" hidden="1" oldHidden="1">
    <formula>'Форма ФСТ ИП2020 пг'!$A$1:$T$43</formula>
  </rdn>
  <rdn rId="0" localSheetId="1" customView="1" name="Z_CD44F9E3_17E9_4552_9BF4_F8A1ABD2CBAD_.wvu.Cols" hidden="1" oldHidden="1">
    <formula>'Форма ФСТ ИП2020 пг'!$U:$U</formula>
  </rdn>
  <rcv guid="{CD44F9E3-17E9-4552-9BF4-F8A1ABD2CBA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16" guid="{1FA977AB-7316-42FD-8EF5-295109885EFE}" alwaysShow="1" author="Windows User" newLength="75"/>
  <rdn rId="0" localSheetId="1" customView="1" name="Z_3EBC596F_336E_47C5_B2F2_41CF0D83D591_.wvu.PrintArea" hidden="1" oldHidden="1">
    <formula>'Форма ФСТ ИП2020 пг'!$A$1:$T$43</formula>
  </rdn>
  <rdn rId="0" localSheetId="1" customView="1" name="Z_3EBC596F_336E_47C5_B2F2_41CF0D83D591_.wvu.Cols" hidden="1" oldHidden="1">
    <formula>'Форма ФСТ ИП2020 пг'!$U:$U</formula>
  </rdn>
  <rcv guid="{3EBC596F-336E-47C5-B2F2-41CF0D83D59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16" guid="{00000000-0000-0000-0000-000000000000}" action="delete" alwaysShow="1" author="Windows User"/>
  <rcv guid="{3EBC596F-336E-47C5-B2F2-41CF0D83D591}" action="delete"/>
  <rdn rId="0" localSheetId="1" customView="1" name="Z_3EBC596F_336E_47C5_B2F2_41CF0D83D591_.wvu.PrintArea" hidden="1" oldHidden="1">
    <formula>'Форма ФСТ ИП2020 пг'!$A$1:$T$43</formula>
    <oldFormula>'Форма ФСТ ИП2020 пг'!$A$1:$T$43</oldFormula>
  </rdn>
  <rdn rId="0" localSheetId="1" customView="1" name="Z_3EBC596F_336E_47C5_B2F2_41CF0D83D591_.wvu.Cols" hidden="1" oldHidden="1">
    <formula>'Форма ФСТ ИП2020 пг'!$U:$U</formula>
    <oldFormula>'Форма ФСТ ИП2020 пг'!$U:$U</oldFormula>
  </rdn>
  <rcv guid="{3EBC596F-336E-47C5-B2F2-41CF0D83D59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4">
    <dxf>
      <fill>
        <patternFill patternType="none">
          <bgColor auto="1"/>
        </patternFill>
      </fill>
    </dxf>
  </rfmt>
  <rcc rId="15" sId="1">
    <oc r="C24" t="inlineStr">
      <is>
        <r>
          <rPr>
            <strike/>
            <sz val="10"/>
            <rFont val="Times New Roman"/>
            <family val="1"/>
            <charset val="204"/>
          </rPr>
          <t>2023</t>
        </r>
        <r>
          <rPr>
            <sz val="10"/>
            <rFont val="Times New Roman"/>
            <family val="1"/>
            <charset val="204"/>
          </rPr>
          <t xml:space="preserve"> </t>
        </r>
        <r>
          <rPr>
            <b/>
            <sz val="10"/>
            <rFont val="Times New Roman"/>
            <family val="1"/>
            <charset val="204"/>
          </rPr>
          <t>2024</t>
        </r>
      </is>
    </oc>
    <nc r="C24" t="inlineStr">
      <is>
        <r>
          <rPr>
            <strike/>
            <sz val="10"/>
            <rFont val="Times New Roman"/>
            <family val="1"/>
            <charset val="204"/>
          </rPr>
          <t>2023</t>
        </r>
        <r>
          <rPr>
            <sz val="10"/>
            <rFont val="Times New Roman"/>
            <family val="1"/>
            <charset val="204"/>
          </rPr>
          <t xml:space="preserve"> </t>
        </r>
      </is>
    </nc>
  </rcc>
  <rfmt sheetId="1" sqref="C24" start="0" length="2147483647">
    <dxf>
      <font>
        <strike val="0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 odxf="1" dxf="1">
    <oc r="D16" t="inlineStr">
      <is>
        <r>
          <rPr>
            <strike/>
            <sz val="10"/>
            <rFont val="Times New Roman"/>
            <family val="1"/>
            <charset val="204"/>
          </rPr>
          <t xml:space="preserve">2025 </t>
        </r>
        <r>
          <rPr>
            <b/>
            <sz val="10"/>
            <rFont val="Times New Roman"/>
            <family val="1"/>
            <charset val="204"/>
          </rPr>
          <t>2024</t>
        </r>
      </is>
    </oc>
    <nc r="D16" t="inlineStr">
      <is>
        <t>2024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fmt sheetId="1" sqref="D16" start="0" length="2147483647">
    <dxf>
      <font>
        <b val="0"/>
      </font>
    </dxf>
  </rfmt>
  <rfmt sheetId="1" sqref="D16">
    <dxf>
      <fill>
        <patternFill>
          <bgColor theme="0"/>
        </patternFill>
      </fill>
    </dxf>
  </rfmt>
  <rcc rId="17" sId="1" odxf="1" dxf="1">
    <oc r="D24" t="inlineStr">
      <is>
        <r>
          <rPr>
            <strike/>
            <sz val="10"/>
            <rFont val="Times New Roman"/>
            <family val="1"/>
            <charset val="204"/>
          </rPr>
          <t>2023</t>
        </r>
        <r>
          <rPr>
            <sz val="10"/>
            <rFont val="Times New Roman"/>
            <family val="1"/>
            <charset val="204"/>
          </rPr>
          <t xml:space="preserve"> </t>
        </r>
        <r>
          <rPr>
            <b/>
            <sz val="10"/>
            <rFont val="Times New Roman"/>
            <family val="1"/>
            <charset val="204"/>
          </rPr>
          <t>2024</t>
        </r>
      </is>
    </oc>
    <nc r="D24" t="inlineStr">
      <is>
        <t xml:space="preserve"> 2024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fmt sheetId="1" sqref="D24">
    <dxf>
      <fill>
        <patternFill>
          <bgColor theme="0"/>
        </patternFill>
      </fill>
    </dxf>
  </rfmt>
  <rcv guid="{3EBC596F-336E-47C5-B2F2-41CF0D83D591}" action="delete"/>
  <rdn rId="0" localSheetId="1" customView="1" name="Z_3EBC596F_336E_47C5_B2F2_41CF0D83D591_.wvu.PrintArea" hidden="1" oldHidden="1">
    <formula>'Форма ФСТ ИП2020 пг'!$A$1:$T$43</formula>
    <oldFormula>'Форма ФСТ ИП2020 пг'!$A$1:$T$43</oldFormula>
  </rdn>
  <rdn rId="0" localSheetId="1" customView="1" name="Z_3EBC596F_336E_47C5_B2F2_41CF0D83D591_.wvu.Cols" hidden="1" oldHidden="1">
    <formula>'Форма ФСТ ИП2020 пг'!$U:$U</formula>
    <oldFormula>'Форма ФСТ ИП2020 пг'!$U:$U</oldFormula>
  </rdn>
  <rcv guid="{3EBC596F-336E-47C5-B2F2-41CF0D83D5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4" start="0" length="2147483647">
    <dxf>
      <font>
        <b val="0"/>
      </font>
    </dxf>
  </rfmt>
  <rcv guid="{3EBC596F-336E-47C5-B2F2-41CF0D83D591}" action="delete"/>
  <rdn rId="0" localSheetId="1" customView="1" name="Z_3EBC596F_336E_47C5_B2F2_41CF0D83D591_.wvu.PrintArea" hidden="1" oldHidden="1">
    <formula>'Форма ФСТ ИП2020 пг'!$A$1:$T$43</formula>
    <oldFormula>'Форма ФСТ ИП2020 пг'!$A$1:$T$43</oldFormula>
  </rdn>
  <rdn rId="0" localSheetId="1" customView="1" name="Z_3EBC596F_336E_47C5_B2F2_41CF0D83D591_.wvu.Cols" hidden="1" oldHidden="1">
    <formula>'Форма ФСТ ИП2020 пг'!$U:$U</formula>
    <oldFormula>'Форма ФСТ ИП2020 пг'!$U:$U</oldFormula>
  </rdn>
  <rcv guid="{3EBC596F-336E-47C5-B2F2-41CF0D83D591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58B36CA_4FEF_4846_A37B_5EE83CF1468F_.wvu.PrintArea" hidden="1" oldHidden="1">
    <formula>'Форма ФСТ ИП2020 пг'!$A$1:$T$43</formula>
  </rdn>
  <rdn rId="0" localSheetId="1" customView="1" name="Z_358B36CA_4FEF_4846_A37B_5EE83CF1468F_.wvu.Cols" hidden="1" oldHidden="1">
    <formula>'Форма ФСТ ИП2020 пг'!$U:$U</formula>
  </rdn>
  <rcv guid="{358B36CA-4FEF-4846-A37B-5EE83CF1468F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58B36CA-4FEF-4846-A37B-5EE83CF1468F}" action="delete"/>
  <rdn rId="0" localSheetId="1" customView="1" name="Z_358B36CA_4FEF_4846_A37B_5EE83CF1468F_.wvu.PrintArea" hidden="1" oldHidden="1">
    <formula>'Форма ФСТ ИП2020 пг'!$A$1:$T$43</formula>
    <oldFormula>'Форма ФСТ ИП2020 пг'!$A$1:$T$43</oldFormula>
  </rdn>
  <rdn rId="0" localSheetId="1" customView="1" name="Z_358B36CA_4FEF_4846_A37B_5EE83CF1468F_.wvu.Cols" hidden="1" oldHidden="1">
    <formula>'Форма ФСТ ИП2020 пг'!$U:$U</formula>
    <oldFormula>'Форма ФСТ ИП2020 пг'!$U:$U</oldFormula>
  </rdn>
  <rcv guid="{358B36CA-4FEF-4846-A37B-5EE83CF1468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topLeftCell="B10" zoomScale="80" zoomScaleNormal="80" workbookViewId="0">
      <selection activeCell="D24" sqref="D24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2" customWidth="1"/>
    <col min="15" max="15" width="13.7109375" style="2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0" width="14.42578125" style="2" customWidth="1"/>
    <col min="21" max="21" width="14.42578125" style="2" hidden="1" customWidth="1"/>
    <col min="22" max="25" width="14.42578125" style="2" customWidth="1"/>
    <col min="26" max="26" width="15.28515625" style="2" customWidth="1"/>
    <col min="27" max="27" width="13.5703125" style="2" bestFit="1" customWidth="1"/>
    <col min="28" max="16384" width="9.140625" style="2"/>
  </cols>
  <sheetData>
    <row r="1" spans="1:25" s="1" customFormat="1" x14ac:dyDescent="0.2">
      <c r="R1" s="2" t="s">
        <v>0</v>
      </c>
    </row>
    <row r="2" spans="1:25" s="1" customFormat="1" x14ac:dyDescent="0.2"/>
    <row r="3" spans="1:25" ht="17.25" customHeight="1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77"/>
      <c r="N4" s="77"/>
      <c r="O4" s="77"/>
      <c r="P4" s="77"/>
      <c r="Q4" s="77"/>
      <c r="R4" s="77"/>
      <c r="S4" s="4"/>
      <c r="T4" s="5"/>
    </row>
    <row r="5" spans="1:25" ht="22.5" customHeight="1" x14ac:dyDescent="0.2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7" spans="1:25" ht="51.75" customHeight="1" x14ac:dyDescent="0.2">
      <c r="A7" s="79" t="s">
        <v>3</v>
      </c>
      <c r="B7" s="79" t="s">
        <v>4</v>
      </c>
      <c r="C7" s="82" t="s">
        <v>5</v>
      </c>
      <c r="D7" s="83"/>
      <c r="E7" s="82" t="s">
        <v>6</v>
      </c>
      <c r="F7" s="83"/>
      <c r="G7" s="82" t="s">
        <v>7</v>
      </c>
      <c r="H7" s="84"/>
      <c r="I7" s="84"/>
      <c r="J7" s="83"/>
      <c r="K7" s="82" t="s">
        <v>8</v>
      </c>
      <c r="L7" s="84"/>
      <c r="M7" s="83"/>
      <c r="N7" s="82" t="s">
        <v>9</v>
      </c>
      <c r="O7" s="83"/>
      <c r="P7" s="82" t="s">
        <v>10</v>
      </c>
      <c r="Q7" s="84"/>
      <c r="R7" s="84"/>
      <c r="S7" s="84"/>
      <c r="T7" s="83"/>
    </row>
    <row r="8" spans="1:25" ht="87" customHeight="1" x14ac:dyDescent="0.2">
      <c r="A8" s="80"/>
      <c r="B8" s="80"/>
      <c r="C8" s="67" t="s">
        <v>11</v>
      </c>
      <c r="D8" s="67" t="s">
        <v>12</v>
      </c>
      <c r="E8" s="79" t="s">
        <v>13</v>
      </c>
      <c r="F8" s="79" t="s">
        <v>14</v>
      </c>
      <c r="G8" s="70" t="s">
        <v>15</v>
      </c>
      <c r="H8" s="71"/>
      <c r="I8" s="70" t="s">
        <v>16</v>
      </c>
      <c r="J8" s="71"/>
      <c r="K8" s="70" t="s">
        <v>17</v>
      </c>
      <c r="L8" s="74"/>
      <c r="M8" s="71"/>
      <c r="N8" s="64" t="s">
        <v>11</v>
      </c>
      <c r="O8" s="67" t="s">
        <v>18</v>
      </c>
      <c r="P8" s="64" t="s">
        <v>19</v>
      </c>
      <c r="Q8" s="64" t="s">
        <v>20</v>
      </c>
      <c r="R8" s="67" t="s">
        <v>21</v>
      </c>
      <c r="S8" s="67" t="s">
        <v>22</v>
      </c>
      <c r="T8" s="67" t="s">
        <v>23</v>
      </c>
    </row>
    <row r="9" spans="1:25" ht="51.75" customHeight="1" x14ac:dyDescent="0.2">
      <c r="A9" s="80"/>
      <c r="B9" s="80"/>
      <c r="C9" s="68"/>
      <c r="D9" s="68"/>
      <c r="E9" s="80"/>
      <c r="F9" s="80"/>
      <c r="G9" s="72"/>
      <c r="H9" s="73"/>
      <c r="I9" s="72"/>
      <c r="J9" s="73"/>
      <c r="K9" s="72"/>
      <c r="L9" s="75"/>
      <c r="M9" s="73"/>
      <c r="N9" s="65"/>
      <c r="O9" s="68"/>
      <c r="P9" s="65"/>
      <c r="Q9" s="65"/>
      <c r="R9" s="68"/>
      <c r="S9" s="68"/>
      <c r="T9" s="68"/>
    </row>
    <row r="10" spans="1:25" ht="84.75" customHeight="1" x14ac:dyDescent="0.2">
      <c r="A10" s="81"/>
      <c r="B10" s="81"/>
      <c r="C10" s="69"/>
      <c r="D10" s="69"/>
      <c r="E10" s="81"/>
      <c r="F10" s="81"/>
      <c r="G10" s="6" t="s">
        <v>24</v>
      </c>
      <c r="H10" s="6" t="s">
        <v>25</v>
      </c>
      <c r="I10" s="6" t="s">
        <v>24</v>
      </c>
      <c r="J10" s="6" t="s">
        <v>25</v>
      </c>
      <c r="K10" s="7" t="s">
        <v>26</v>
      </c>
      <c r="L10" s="8" t="s">
        <v>15</v>
      </c>
      <c r="M10" s="8" t="s">
        <v>16</v>
      </c>
      <c r="N10" s="66"/>
      <c r="O10" s="69"/>
      <c r="P10" s="66"/>
      <c r="Q10" s="66"/>
      <c r="R10" s="69"/>
      <c r="S10" s="69"/>
      <c r="T10" s="69"/>
    </row>
    <row r="11" spans="1:25" x14ac:dyDescent="0.2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9">
        <v>15</v>
      </c>
      <c r="P11" s="10">
        <v>16</v>
      </c>
      <c r="Q11" s="9">
        <v>17</v>
      </c>
      <c r="R11" s="10">
        <v>18</v>
      </c>
      <c r="S11" s="9">
        <v>19</v>
      </c>
      <c r="T11" s="9">
        <v>20</v>
      </c>
    </row>
    <row r="12" spans="1:25" ht="19.5" customHeight="1" x14ac:dyDescent="0.2">
      <c r="A12" s="12">
        <v>1</v>
      </c>
      <c r="B12" s="13" t="s">
        <v>27</v>
      </c>
      <c r="C12" s="14"/>
      <c r="D12" s="15"/>
      <c r="E12" s="15"/>
      <c r="F12" s="15"/>
      <c r="G12" s="15"/>
      <c r="H12" s="15"/>
      <c r="I12" s="15"/>
      <c r="J12" s="15"/>
      <c r="K12" s="16">
        <v>792455.10039558006</v>
      </c>
      <c r="L12" s="17"/>
      <c r="M12" s="18"/>
      <c r="N12" s="16">
        <v>922489.45919000008</v>
      </c>
      <c r="O12" s="16">
        <f>K12</f>
        <v>792455.10039558006</v>
      </c>
      <c r="P12" s="15"/>
      <c r="Q12" s="15"/>
      <c r="R12" s="15"/>
      <c r="S12" s="15"/>
      <c r="T12" s="18"/>
    </row>
    <row r="13" spans="1:25" ht="25.5" x14ac:dyDescent="0.2">
      <c r="A13" s="12">
        <v>2</v>
      </c>
      <c r="B13" s="19" t="s">
        <v>28</v>
      </c>
      <c r="C13" s="20"/>
      <c r="D13" s="21"/>
      <c r="E13" s="21"/>
      <c r="F13" s="21"/>
      <c r="G13" s="21"/>
      <c r="H13" s="21"/>
      <c r="I13" s="21"/>
      <c r="J13" s="21"/>
      <c r="K13" s="16">
        <v>559681.16107390006</v>
      </c>
      <c r="L13" s="21"/>
      <c r="M13" s="22"/>
      <c r="N13" s="16">
        <v>720673.87918900012</v>
      </c>
      <c r="O13" s="16">
        <f t="shared" ref="O13:O37" si="0">K13</f>
        <v>559681.16107390006</v>
      </c>
      <c r="P13" s="21"/>
      <c r="Q13" s="21"/>
      <c r="R13" s="21"/>
      <c r="S13" s="21"/>
      <c r="T13" s="22"/>
      <c r="V13" s="5"/>
      <c r="X13" s="5"/>
    </row>
    <row r="14" spans="1:25" ht="25.5" x14ac:dyDescent="0.2">
      <c r="A14" s="12"/>
      <c r="B14" s="23" t="s">
        <v>29</v>
      </c>
      <c r="C14" s="20"/>
      <c r="D14" s="21"/>
      <c r="E14" s="21"/>
      <c r="F14" s="21"/>
      <c r="G14" s="21"/>
      <c r="H14" s="21"/>
      <c r="I14" s="21"/>
      <c r="J14" s="21"/>
      <c r="K14" s="16">
        <v>193941.04117508995</v>
      </c>
      <c r="L14" s="21"/>
      <c r="M14" s="22"/>
      <c r="N14" s="16">
        <v>260084.03209999992</v>
      </c>
      <c r="O14" s="16">
        <f t="shared" si="0"/>
        <v>193941.04117508995</v>
      </c>
      <c r="P14" s="20"/>
      <c r="Q14" s="21"/>
      <c r="R14" s="21"/>
      <c r="S14" s="21"/>
      <c r="T14" s="22"/>
      <c r="U14" s="24"/>
      <c r="V14" s="25"/>
      <c r="W14" s="24"/>
      <c r="X14" s="24"/>
      <c r="Y14" s="24"/>
    </row>
    <row r="15" spans="1:25" ht="18.75" customHeight="1" x14ac:dyDescent="0.2">
      <c r="A15" s="12" t="s">
        <v>30</v>
      </c>
      <c r="B15" s="26" t="s">
        <v>31</v>
      </c>
      <c r="C15" s="27"/>
      <c r="D15" s="28"/>
      <c r="E15" s="28"/>
      <c r="F15" s="28"/>
      <c r="G15" s="21"/>
      <c r="H15" s="21"/>
      <c r="I15" s="21"/>
      <c r="J15" s="21"/>
      <c r="K15" s="16">
        <v>181542.44</v>
      </c>
      <c r="L15" s="21"/>
      <c r="M15" s="22"/>
      <c r="N15" s="16">
        <v>242125.67199999999</v>
      </c>
      <c r="O15" s="16">
        <f t="shared" si="0"/>
        <v>181542.44</v>
      </c>
      <c r="P15" s="20"/>
      <c r="Q15" s="21"/>
      <c r="R15" s="21"/>
      <c r="S15" s="21"/>
      <c r="T15" s="22"/>
      <c r="U15" s="24"/>
      <c r="V15" s="24"/>
      <c r="W15" s="24"/>
      <c r="X15" s="24"/>
      <c r="Y15" s="24"/>
    </row>
    <row r="16" spans="1:25" ht="27.75" customHeight="1" x14ac:dyDescent="0.2">
      <c r="A16" s="12"/>
      <c r="B16" s="26" t="s">
        <v>32</v>
      </c>
      <c r="C16" s="29">
        <v>2024</v>
      </c>
      <c r="D16" s="63" t="s">
        <v>58</v>
      </c>
      <c r="E16" s="33" t="s">
        <v>55</v>
      </c>
      <c r="F16" s="31">
        <v>43252</v>
      </c>
      <c r="G16" s="32">
        <f>25*H16/100</f>
        <v>5.5</v>
      </c>
      <c r="H16" s="32">
        <v>22</v>
      </c>
      <c r="I16" s="32">
        <f>25*J16/100</f>
        <v>19.5</v>
      </c>
      <c r="J16" s="32">
        <v>78</v>
      </c>
      <c r="K16" s="33">
        <f>25469.02631879+18.61</f>
        <v>25487.636318789999</v>
      </c>
      <c r="L16" s="34">
        <f>K16*H16/100</f>
        <v>5607.2799901337994</v>
      </c>
      <c r="M16" s="16">
        <f>K16-L16</f>
        <v>19880.356328656198</v>
      </c>
      <c r="N16" s="16">
        <v>23499.285</v>
      </c>
      <c r="O16" s="16">
        <f t="shared" si="0"/>
        <v>25487.636318789999</v>
      </c>
      <c r="P16" s="35">
        <v>803.4</v>
      </c>
      <c r="Q16" s="36">
        <v>1420</v>
      </c>
      <c r="R16" s="36">
        <v>1</v>
      </c>
      <c r="S16" s="36">
        <v>0</v>
      </c>
      <c r="T16" s="60">
        <v>64</v>
      </c>
      <c r="U16" s="37">
        <f>(160687.67+2.37)*0.82</f>
        <v>131765.8328</v>
      </c>
      <c r="V16" s="25"/>
      <c r="W16" s="24"/>
      <c r="X16" s="25"/>
      <c r="Y16" s="24"/>
    </row>
    <row r="17" spans="1:25" ht="13.5" customHeight="1" x14ac:dyDescent="0.2">
      <c r="A17" s="12"/>
      <c r="B17" s="41" t="s">
        <v>35</v>
      </c>
      <c r="C17" s="29"/>
      <c r="D17" s="30"/>
      <c r="E17" s="42"/>
      <c r="F17" s="31"/>
      <c r="G17" s="32"/>
      <c r="H17" s="32"/>
      <c r="I17" s="32"/>
      <c r="J17" s="32"/>
      <c r="K17" s="33">
        <v>25487.636318789999</v>
      </c>
      <c r="L17" s="34"/>
      <c r="M17" s="16"/>
      <c r="N17" s="33">
        <v>23499.29</v>
      </c>
      <c r="O17" s="16">
        <f t="shared" ref="O17" si="1">K17</f>
        <v>25487.636318789999</v>
      </c>
      <c r="P17" s="39"/>
      <c r="Q17" s="35"/>
      <c r="R17" s="35"/>
      <c r="S17" s="35"/>
      <c r="T17" s="35"/>
      <c r="U17" s="40"/>
      <c r="V17" s="25"/>
      <c r="W17" s="24"/>
      <c r="X17" s="25"/>
      <c r="Y17" s="24"/>
    </row>
    <row r="18" spans="1:25" ht="15.75" customHeight="1" x14ac:dyDescent="0.2">
      <c r="A18" s="12"/>
      <c r="B18" s="41" t="s">
        <v>36</v>
      </c>
      <c r="C18" s="29"/>
      <c r="D18" s="30"/>
      <c r="E18" s="42"/>
      <c r="F18" s="31"/>
      <c r="G18" s="32"/>
      <c r="H18" s="32"/>
      <c r="I18" s="32"/>
      <c r="J18" s="32"/>
      <c r="K18" s="33"/>
      <c r="L18" s="34"/>
      <c r="M18" s="16"/>
      <c r="N18" s="33"/>
      <c r="O18" s="16"/>
      <c r="P18" s="39"/>
      <c r="Q18" s="35"/>
      <c r="R18" s="35"/>
      <c r="S18" s="35"/>
      <c r="T18" s="35"/>
      <c r="U18" s="40"/>
      <c r="V18" s="25"/>
      <c r="W18" s="24"/>
      <c r="X18" s="25"/>
      <c r="Y18" s="24"/>
    </row>
    <row r="19" spans="1:25" ht="13.5" customHeight="1" x14ac:dyDescent="0.2">
      <c r="A19" s="12"/>
      <c r="B19" s="41" t="s">
        <v>37</v>
      </c>
      <c r="C19" s="29"/>
      <c r="D19" s="30"/>
      <c r="E19" s="42"/>
      <c r="F19" s="31"/>
      <c r="G19" s="32"/>
      <c r="H19" s="32"/>
      <c r="I19" s="32"/>
      <c r="J19" s="32"/>
      <c r="K19" s="33"/>
      <c r="L19" s="34"/>
      <c r="M19" s="16"/>
      <c r="N19" s="33"/>
      <c r="O19" s="16"/>
      <c r="P19" s="39"/>
      <c r="Q19" s="35"/>
      <c r="R19" s="35"/>
      <c r="S19" s="35"/>
      <c r="T19" s="35"/>
      <c r="U19" s="40"/>
      <c r="V19" s="25"/>
      <c r="W19" s="24"/>
      <c r="X19" s="25"/>
      <c r="Y19" s="24"/>
    </row>
    <row r="20" spans="1:25" ht="25.5" x14ac:dyDescent="0.2">
      <c r="A20" s="12"/>
      <c r="B20" s="26" t="s">
        <v>33</v>
      </c>
      <c r="C20" s="29">
        <v>2021</v>
      </c>
      <c r="D20" s="30">
        <v>2021</v>
      </c>
      <c r="E20" s="33">
        <v>61462.17</v>
      </c>
      <c r="F20" s="31">
        <v>42005</v>
      </c>
      <c r="G20" s="38">
        <v>3.62</v>
      </c>
      <c r="H20" s="32">
        <v>100</v>
      </c>
      <c r="I20" s="32" t="s">
        <v>34</v>
      </c>
      <c r="J20" s="32" t="s">
        <v>34</v>
      </c>
      <c r="K20" s="33">
        <v>23768.536085420001</v>
      </c>
      <c r="L20" s="34">
        <f>K20*H20/100</f>
        <v>23768.536085420001</v>
      </c>
      <c r="M20" s="16">
        <f>K20-L20</f>
        <v>0</v>
      </c>
      <c r="N20" s="16">
        <v>23864.800000000003</v>
      </c>
      <c r="O20" s="16">
        <f t="shared" si="0"/>
        <v>23768.536085420001</v>
      </c>
      <c r="P20" s="39">
        <v>352.95699999999999</v>
      </c>
      <c r="Q20" s="36">
        <v>1220</v>
      </c>
      <c r="R20" s="36">
        <v>0</v>
      </c>
      <c r="S20" s="36">
        <v>0</v>
      </c>
      <c r="T20" s="36">
        <v>0</v>
      </c>
      <c r="U20" s="40">
        <f>(152786.7)*0.82</f>
        <v>125285.094</v>
      </c>
      <c r="V20" s="25"/>
      <c r="W20" s="24"/>
      <c r="X20" s="24"/>
      <c r="Y20" s="25"/>
    </row>
    <row r="21" spans="1:25" ht="13.5" customHeight="1" x14ac:dyDescent="0.2">
      <c r="A21" s="12"/>
      <c r="B21" s="41" t="s">
        <v>35</v>
      </c>
      <c r="C21" s="29"/>
      <c r="D21" s="30"/>
      <c r="E21" s="42"/>
      <c r="F21" s="31"/>
      <c r="G21" s="32"/>
      <c r="H21" s="32"/>
      <c r="I21" s="32"/>
      <c r="J21" s="32"/>
      <c r="K21" s="33">
        <v>23768.536085420001</v>
      </c>
      <c r="L21" s="34"/>
      <c r="M21" s="16"/>
      <c r="N21" s="33">
        <v>23864.800000000003</v>
      </c>
      <c r="O21" s="16">
        <f t="shared" si="0"/>
        <v>23768.536085420001</v>
      </c>
      <c r="P21" s="39"/>
      <c r="Q21" s="35"/>
      <c r="R21" s="35"/>
      <c r="S21" s="35"/>
      <c r="T21" s="35"/>
      <c r="U21" s="40"/>
      <c r="V21" s="25"/>
      <c r="W21" s="24"/>
      <c r="X21" s="25"/>
      <c r="Y21" s="24"/>
    </row>
    <row r="22" spans="1:25" ht="15.75" customHeight="1" x14ac:dyDescent="0.2">
      <c r="A22" s="12"/>
      <c r="B22" s="41" t="s">
        <v>36</v>
      </c>
      <c r="C22" s="29"/>
      <c r="D22" s="30"/>
      <c r="E22" s="42"/>
      <c r="F22" s="31"/>
      <c r="G22" s="32"/>
      <c r="H22" s="32"/>
      <c r="I22" s="32"/>
      <c r="J22" s="32"/>
      <c r="K22" s="33"/>
      <c r="L22" s="34"/>
      <c r="M22" s="16"/>
      <c r="N22" s="33"/>
      <c r="O22" s="16"/>
      <c r="P22" s="39"/>
      <c r="Q22" s="35"/>
      <c r="R22" s="35"/>
      <c r="S22" s="35"/>
      <c r="T22" s="35"/>
      <c r="U22" s="40"/>
      <c r="V22" s="25"/>
      <c r="W22" s="24"/>
      <c r="X22" s="25"/>
      <c r="Y22" s="24"/>
    </row>
    <row r="23" spans="1:25" ht="13.5" customHeight="1" x14ac:dyDescent="0.2">
      <c r="A23" s="12"/>
      <c r="B23" s="41" t="s">
        <v>37</v>
      </c>
      <c r="C23" s="29"/>
      <c r="D23" s="30"/>
      <c r="E23" s="42"/>
      <c r="F23" s="31"/>
      <c r="G23" s="32"/>
      <c r="H23" s="32"/>
      <c r="I23" s="32"/>
      <c r="J23" s="32"/>
      <c r="K23" s="33"/>
      <c r="L23" s="34"/>
      <c r="M23" s="16"/>
      <c r="N23" s="33"/>
      <c r="O23" s="16"/>
      <c r="P23" s="39"/>
      <c r="Q23" s="35"/>
      <c r="R23" s="35"/>
      <c r="S23" s="35"/>
      <c r="T23" s="35"/>
      <c r="U23" s="40"/>
      <c r="V23" s="25"/>
      <c r="W23" s="24"/>
      <c r="X23" s="25"/>
      <c r="Y23" s="24"/>
    </row>
    <row r="24" spans="1:25" ht="38.25" x14ac:dyDescent="0.2">
      <c r="A24" s="12"/>
      <c r="B24" s="43" t="s">
        <v>56</v>
      </c>
      <c r="C24" s="62" t="s">
        <v>57</v>
      </c>
      <c r="D24" s="63" t="s">
        <v>59</v>
      </c>
      <c r="E24" s="42">
        <v>69987.55</v>
      </c>
      <c r="F24" s="31">
        <v>42736</v>
      </c>
      <c r="G24" s="32">
        <v>20</v>
      </c>
      <c r="H24" s="32">
        <v>62.5</v>
      </c>
      <c r="I24" s="32">
        <v>12</v>
      </c>
      <c r="J24" s="32">
        <v>37.5</v>
      </c>
      <c r="K24" s="33">
        <v>18264.580207039999</v>
      </c>
      <c r="L24" s="34">
        <f>K24*H24/100</f>
        <v>11415.362629399999</v>
      </c>
      <c r="M24" s="16">
        <f>K24-L24</f>
        <v>6849.2175776399999</v>
      </c>
      <c r="N24" s="16">
        <v>18755.310000000001</v>
      </c>
      <c r="O24" s="16">
        <f t="shared" si="0"/>
        <v>18264.580207039999</v>
      </c>
      <c r="P24" s="39">
        <v>130.12</v>
      </c>
      <c r="Q24" s="36">
        <v>1420</v>
      </c>
      <c r="R24" s="36">
        <v>0</v>
      </c>
      <c r="S24" s="36">
        <v>0</v>
      </c>
      <c r="T24" s="36">
        <v>0</v>
      </c>
      <c r="U24" s="40">
        <f>(52886.39)*0.82</f>
        <v>43366.839799999994</v>
      </c>
      <c r="V24" s="25"/>
      <c r="W24" s="24"/>
      <c r="X24" s="25"/>
      <c r="Y24" s="24"/>
    </row>
    <row r="25" spans="1:25" ht="13.5" customHeight="1" x14ac:dyDescent="0.2">
      <c r="A25" s="12"/>
      <c r="B25" s="41" t="s">
        <v>35</v>
      </c>
      <c r="C25" s="29"/>
      <c r="D25" s="30"/>
      <c r="E25" s="42"/>
      <c r="F25" s="31"/>
      <c r="G25" s="32"/>
      <c r="H25" s="32"/>
      <c r="I25" s="32"/>
      <c r="J25" s="32"/>
      <c r="K25" s="33">
        <v>18264.580000000002</v>
      </c>
      <c r="L25" s="34"/>
      <c r="M25" s="16"/>
      <c r="N25" s="33">
        <v>18755.310000000001</v>
      </c>
      <c r="O25" s="16">
        <f t="shared" si="0"/>
        <v>18264.580000000002</v>
      </c>
      <c r="P25" s="39"/>
      <c r="Q25" s="35"/>
      <c r="R25" s="35"/>
      <c r="S25" s="35"/>
      <c r="T25" s="35"/>
      <c r="U25" s="40"/>
      <c r="V25" s="25"/>
      <c r="W25" s="24"/>
      <c r="X25" s="25"/>
      <c r="Y25" s="24"/>
    </row>
    <row r="26" spans="1:25" ht="15.75" customHeight="1" x14ac:dyDescent="0.2">
      <c r="A26" s="12"/>
      <c r="B26" s="41" t="s">
        <v>36</v>
      </c>
      <c r="C26" s="29"/>
      <c r="D26" s="30"/>
      <c r="E26" s="42"/>
      <c r="F26" s="31"/>
      <c r="G26" s="32"/>
      <c r="H26" s="32"/>
      <c r="I26" s="32"/>
      <c r="J26" s="32"/>
      <c r="K26" s="33"/>
      <c r="L26" s="34"/>
      <c r="M26" s="16"/>
      <c r="N26" s="33"/>
      <c r="O26" s="16"/>
      <c r="P26" s="39"/>
      <c r="Q26" s="35"/>
      <c r="R26" s="35"/>
      <c r="S26" s="35"/>
      <c r="T26" s="35"/>
      <c r="U26" s="40"/>
      <c r="V26" s="25"/>
      <c r="W26" s="24"/>
      <c r="X26" s="25"/>
      <c r="Y26" s="24"/>
    </row>
    <row r="27" spans="1:25" ht="13.5" customHeight="1" x14ac:dyDescent="0.2">
      <c r="A27" s="12"/>
      <c r="B27" s="41" t="s">
        <v>37</v>
      </c>
      <c r="C27" s="29"/>
      <c r="D27" s="30"/>
      <c r="E27" s="42"/>
      <c r="F27" s="31"/>
      <c r="G27" s="32"/>
      <c r="H27" s="32"/>
      <c r="I27" s="32"/>
      <c r="J27" s="32"/>
      <c r="K27" s="33"/>
      <c r="L27" s="34"/>
      <c r="M27" s="16"/>
      <c r="N27" s="33"/>
      <c r="O27" s="16"/>
      <c r="P27" s="39"/>
      <c r="Q27" s="35"/>
      <c r="R27" s="35"/>
      <c r="S27" s="35"/>
      <c r="T27" s="35"/>
      <c r="U27" s="40"/>
      <c r="V27" s="25"/>
      <c r="W27" s="24"/>
      <c r="X27" s="25"/>
      <c r="Y27" s="24"/>
    </row>
    <row r="28" spans="1:25" ht="21.75" customHeight="1" x14ac:dyDescent="0.2">
      <c r="A28" s="12"/>
      <c r="B28" s="26" t="s">
        <v>38</v>
      </c>
      <c r="C28" s="30">
        <v>2024</v>
      </c>
      <c r="D28" s="30">
        <v>2024</v>
      </c>
      <c r="E28" s="33" t="s">
        <v>39</v>
      </c>
      <c r="F28" s="44">
        <v>40544</v>
      </c>
      <c r="G28" s="30">
        <v>11</v>
      </c>
      <c r="H28" s="30">
        <v>22</v>
      </c>
      <c r="I28" s="30">
        <v>38</v>
      </c>
      <c r="J28" s="30">
        <v>78</v>
      </c>
      <c r="K28" s="33">
        <f>(4141.9+16339.6+12.21)</f>
        <v>20493.71</v>
      </c>
      <c r="L28" s="34">
        <f>K28*H28/100</f>
        <v>4508.6162000000004</v>
      </c>
      <c r="M28" s="16">
        <f>K28-L28</f>
        <v>15985.093799999999</v>
      </c>
      <c r="N28" s="16">
        <v>31258.785</v>
      </c>
      <c r="O28" s="16">
        <f t="shared" si="0"/>
        <v>20493.71</v>
      </c>
      <c r="P28" s="35" t="s">
        <v>40</v>
      </c>
      <c r="Q28" s="36">
        <v>1420</v>
      </c>
      <c r="R28" s="36">
        <v>8</v>
      </c>
      <c r="S28" s="36">
        <v>0</v>
      </c>
      <c r="T28" s="36">
        <v>1186</v>
      </c>
      <c r="U28" s="40"/>
      <c r="V28" s="25"/>
      <c r="W28" s="24"/>
      <c r="X28" s="25"/>
      <c r="Y28" s="24"/>
    </row>
    <row r="29" spans="1:25" ht="38.25" customHeight="1" x14ac:dyDescent="0.2">
      <c r="A29" s="12"/>
      <c r="B29" s="26" t="s">
        <v>41</v>
      </c>
      <c r="C29" s="30">
        <v>2022</v>
      </c>
      <c r="D29" s="30">
        <v>2022</v>
      </c>
      <c r="E29" s="33">
        <v>355786.83</v>
      </c>
      <c r="F29" s="44">
        <v>42736</v>
      </c>
      <c r="G29" s="30">
        <v>5</v>
      </c>
      <c r="H29" s="30">
        <v>8</v>
      </c>
      <c r="I29" s="30">
        <v>55</v>
      </c>
      <c r="J29" s="30">
        <v>92</v>
      </c>
      <c r="K29" s="33">
        <v>49551.263800000001</v>
      </c>
      <c r="L29" s="34">
        <f>K29*H29/100</f>
        <v>3964.1011039999999</v>
      </c>
      <c r="M29" s="16">
        <f>K29-L29</f>
        <v>45587.162695999999</v>
      </c>
      <c r="N29" s="16">
        <v>80588.665000000008</v>
      </c>
      <c r="O29" s="16">
        <f t="shared" si="0"/>
        <v>49551.263800000001</v>
      </c>
      <c r="P29" s="35" t="s">
        <v>42</v>
      </c>
      <c r="Q29" s="36">
        <v>1420</v>
      </c>
      <c r="R29" s="36">
        <v>7</v>
      </c>
      <c r="S29" s="36">
        <v>0</v>
      </c>
      <c r="T29" s="36">
        <v>967</v>
      </c>
      <c r="U29" s="40"/>
      <c r="V29" s="25"/>
      <c r="W29" s="24"/>
      <c r="X29" s="25"/>
      <c r="Y29" s="24"/>
    </row>
    <row r="30" spans="1:25" ht="13.5" customHeight="1" x14ac:dyDescent="0.2">
      <c r="A30" s="12"/>
      <c r="B30" s="41" t="s">
        <v>35</v>
      </c>
      <c r="C30" s="29"/>
      <c r="D30" s="30"/>
      <c r="E30" s="42"/>
      <c r="F30" s="31"/>
      <c r="G30" s="32"/>
      <c r="H30" s="32"/>
      <c r="I30" s="32"/>
      <c r="J30" s="32"/>
      <c r="K30" s="33">
        <v>24996.717778649996</v>
      </c>
      <c r="L30" s="34"/>
      <c r="M30" s="16"/>
      <c r="N30" s="33">
        <v>34857.03</v>
      </c>
      <c r="O30" s="16">
        <f t="shared" si="0"/>
        <v>24996.717778649996</v>
      </c>
      <c r="P30" s="39"/>
      <c r="Q30" s="35"/>
      <c r="R30" s="35"/>
      <c r="S30" s="35"/>
      <c r="T30" s="35"/>
      <c r="U30" s="40"/>
      <c r="V30" s="25"/>
      <c r="W30" s="24"/>
      <c r="X30" s="25"/>
      <c r="Y30" s="24"/>
    </row>
    <row r="31" spans="1:25" ht="15.75" customHeight="1" x14ac:dyDescent="0.2">
      <c r="A31" s="12"/>
      <c r="B31" s="41" t="s">
        <v>36</v>
      </c>
      <c r="C31" s="29"/>
      <c r="D31" s="30"/>
      <c r="E31" s="42"/>
      <c r="F31" s="31"/>
      <c r="G31" s="32"/>
      <c r="H31" s="32"/>
      <c r="I31" s="32"/>
      <c r="J31" s="32"/>
      <c r="K31" s="33">
        <v>24554.546021349997</v>
      </c>
      <c r="L31" s="34"/>
      <c r="M31" s="16"/>
      <c r="N31" s="33">
        <v>45731.64</v>
      </c>
      <c r="O31" s="16">
        <f t="shared" si="0"/>
        <v>24554.546021349997</v>
      </c>
      <c r="P31" s="39"/>
      <c r="Q31" s="35"/>
      <c r="R31" s="35"/>
      <c r="S31" s="35"/>
      <c r="T31" s="35"/>
      <c r="U31" s="40"/>
      <c r="V31" s="25"/>
      <c r="W31" s="24"/>
      <c r="X31" s="25"/>
      <c r="Y31" s="24"/>
    </row>
    <row r="32" spans="1:25" ht="13.5" customHeight="1" x14ac:dyDescent="0.2">
      <c r="A32" s="12"/>
      <c r="B32" s="41" t="s">
        <v>37</v>
      </c>
      <c r="C32" s="29"/>
      <c r="D32" s="30"/>
      <c r="E32" s="42"/>
      <c r="F32" s="31"/>
      <c r="G32" s="32"/>
      <c r="H32" s="32"/>
      <c r="I32" s="32"/>
      <c r="J32" s="32"/>
      <c r="K32" s="33"/>
      <c r="L32" s="34"/>
      <c r="M32" s="16"/>
      <c r="N32" s="33"/>
      <c r="O32" s="16"/>
      <c r="P32" s="39"/>
      <c r="Q32" s="35"/>
      <c r="R32" s="35"/>
      <c r="S32" s="35"/>
      <c r="T32" s="35"/>
      <c r="U32" s="40"/>
      <c r="V32" s="25"/>
      <c r="W32" s="24"/>
      <c r="X32" s="25"/>
      <c r="Y32" s="24"/>
    </row>
    <row r="33" spans="1:25" ht="20.25" customHeight="1" x14ac:dyDescent="0.2">
      <c r="A33" s="12" t="s">
        <v>43</v>
      </c>
      <c r="B33" s="43" t="s">
        <v>44</v>
      </c>
      <c r="C33" s="20"/>
      <c r="D33" s="21"/>
      <c r="E33" s="21"/>
      <c r="F33" s="21"/>
      <c r="G33" s="20"/>
      <c r="H33" s="21"/>
      <c r="I33" s="21"/>
      <c r="J33" s="22"/>
      <c r="K33" s="45">
        <v>12398.6</v>
      </c>
      <c r="L33" s="20"/>
      <c r="M33" s="22"/>
      <c r="N33" s="16">
        <v>17958.360099999998</v>
      </c>
      <c r="O33" s="16">
        <f t="shared" si="0"/>
        <v>12398.6</v>
      </c>
      <c r="P33" s="46"/>
      <c r="Q33" s="46"/>
      <c r="R33" s="46"/>
      <c r="S33" s="46"/>
      <c r="T33" s="47"/>
      <c r="U33" s="40">
        <f>15061.37*0.82</f>
        <v>12350.323399999999</v>
      </c>
      <c r="V33" s="24"/>
      <c r="W33" s="24"/>
      <c r="X33" s="24"/>
      <c r="Y33" s="24"/>
    </row>
    <row r="34" spans="1:25" ht="15.75" customHeight="1" x14ac:dyDescent="0.2">
      <c r="A34" s="12" t="s">
        <v>45</v>
      </c>
      <c r="B34" s="48" t="s">
        <v>46</v>
      </c>
      <c r="C34" s="20"/>
      <c r="D34" s="21"/>
      <c r="E34" s="21"/>
      <c r="F34" s="21"/>
      <c r="G34" s="27"/>
      <c r="H34" s="28"/>
      <c r="I34" s="28"/>
      <c r="J34" s="49"/>
      <c r="K34" s="33">
        <v>92286.089968949993</v>
      </c>
      <c r="L34" s="27"/>
      <c r="M34" s="49"/>
      <c r="N34" s="16">
        <v>96022.110000999994</v>
      </c>
      <c r="O34" s="16">
        <f t="shared" si="0"/>
        <v>92286.089968949993</v>
      </c>
      <c r="P34" s="46"/>
      <c r="Q34" s="46"/>
      <c r="R34" s="46"/>
      <c r="S34" s="46"/>
      <c r="T34" s="47"/>
      <c r="U34" s="24"/>
      <c r="V34" s="24"/>
      <c r="W34" s="24"/>
      <c r="X34" s="24"/>
      <c r="Y34" s="24"/>
    </row>
    <row r="35" spans="1:25" ht="27.75" customHeight="1" x14ac:dyDescent="0.2">
      <c r="A35" s="12"/>
      <c r="B35" s="61" t="s">
        <v>47</v>
      </c>
      <c r="C35" s="20"/>
      <c r="D35" s="21"/>
      <c r="E35" s="21"/>
      <c r="F35" s="21"/>
      <c r="G35" s="42"/>
      <c r="H35" s="42"/>
      <c r="I35" s="50">
        <v>10.1</v>
      </c>
      <c r="J35" s="51">
        <v>100</v>
      </c>
      <c r="K35" s="33">
        <v>11726.871792600001</v>
      </c>
      <c r="L35" s="34"/>
      <c r="M35" s="16">
        <f>K35-L35</f>
        <v>11726.871792600001</v>
      </c>
      <c r="N35" s="16">
        <v>10489.9</v>
      </c>
      <c r="O35" s="16">
        <f t="shared" si="0"/>
        <v>11726.871792600001</v>
      </c>
      <c r="P35" s="46"/>
      <c r="Q35" s="46"/>
      <c r="R35" s="46"/>
      <c r="S35" s="46"/>
      <c r="T35" s="47"/>
      <c r="U35" s="24"/>
      <c r="V35" s="24"/>
      <c r="W35" s="24"/>
      <c r="X35" s="24"/>
    </row>
    <row r="36" spans="1:25" ht="15.75" customHeight="1" x14ac:dyDescent="0.2">
      <c r="A36" s="12" t="s">
        <v>48</v>
      </c>
      <c r="B36" s="52" t="s">
        <v>49</v>
      </c>
      <c r="C36" s="14"/>
      <c r="D36" s="15"/>
      <c r="E36" s="15"/>
      <c r="F36" s="18"/>
      <c r="G36" s="27"/>
      <c r="H36" s="28"/>
      <c r="I36" s="28"/>
      <c r="J36" s="49"/>
      <c r="K36" s="33">
        <v>140487.84935273</v>
      </c>
      <c r="L36" s="53"/>
      <c r="M36" s="54"/>
      <c r="N36" s="16">
        <v>105793.47</v>
      </c>
      <c r="O36" s="16">
        <f t="shared" si="0"/>
        <v>140487.84935273</v>
      </c>
      <c r="P36" s="14"/>
      <c r="Q36" s="15"/>
      <c r="R36" s="15"/>
      <c r="S36" s="15"/>
      <c r="T36" s="18"/>
      <c r="U36" s="24"/>
      <c r="V36" s="24"/>
      <c r="W36" s="24"/>
      <c r="X36" s="24"/>
      <c r="Y36" s="24"/>
    </row>
    <row r="37" spans="1:25" ht="27.75" customHeight="1" x14ac:dyDescent="0.2">
      <c r="A37" s="12"/>
      <c r="B37" s="61" t="s">
        <v>50</v>
      </c>
      <c r="C37" s="27"/>
      <c r="D37" s="28"/>
      <c r="E37" s="28"/>
      <c r="F37" s="28"/>
      <c r="G37" s="42"/>
      <c r="H37" s="55">
        <v>100</v>
      </c>
      <c r="I37" s="42"/>
      <c r="J37" s="51"/>
      <c r="K37" s="33">
        <v>16687.19714819</v>
      </c>
      <c r="L37" s="34">
        <v>16687.22</v>
      </c>
      <c r="M37" s="16"/>
      <c r="N37" s="16">
        <f t="shared" ref="N37" si="2">K37</f>
        <v>16687.19714819</v>
      </c>
      <c r="O37" s="16">
        <f t="shared" si="0"/>
        <v>16687.19714819</v>
      </c>
      <c r="P37" s="56"/>
      <c r="Q37" s="56"/>
      <c r="R37" s="56"/>
      <c r="S37" s="56"/>
      <c r="T37" s="57"/>
      <c r="U37" s="24"/>
      <c r="V37" s="24"/>
      <c r="W37" s="24"/>
      <c r="X37" s="24"/>
    </row>
    <row r="38" spans="1:25" ht="15.75" customHeight="1" x14ac:dyDescent="0.2"/>
    <row r="39" spans="1:25" ht="15.75" x14ac:dyDescent="0.2">
      <c r="B39" s="1" t="s">
        <v>51</v>
      </c>
      <c r="C39" s="1"/>
      <c r="D39" s="1"/>
      <c r="E39" s="1"/>
      <c r="F39" s="1"/>
      <c r="G39" s="1"/>
      <c r="H39" s="1"/>
      <c r="K39" s="5"/>
    </row>
    <row r="40" spans="1:25" ht="15.75" x14ac:dyDescent="0.2">
      <c r="B40" s="1" t="s">
        <v>52</v>
      </c>
      <c r="C40" s="1"/>
      <c r="D40" s="1"/>
      <c r="E40" s="1"/>
      <c r="F40" s="1"/>
      <c r="G40" s="1"/>
      <c r="H40" s="1"/>
      <c r="K40" s="5"/>
    </row>
    <row r="41" spans="1:25" ht="15.75" x14ac:dyDescent="0.2">
      <c r="B41" s="1" t="s">
        <v>53</v>
      </c>
      <c r="C41" s="1"/>
      <c r="D41" s="1"/>
      <c r="E41" s="1"/>
      <c r="F41" s="1"/>
      <c r="G41" s="1"/>
      <c r="H41" s="1"/>
      <c r="P41" s="58"/>
    </row>
    <row r="42" spans="1:25" ht="15.75" x14ac:dyDescent="0.2">
      <c r="B42" s="1" t="s">
        <v>54</v>
      </c>
      <c r="C42" s="1"/>
      <c r="D42" s="1"/>
      <c r="E42" s="1"/>
      <c r="F42" s="1"/>
      <c r="G42" s="1"/>
      <c r="H42" s="1"/>
      <c r="P42" s="58"/>
    </row>
    <row r="43" spans="1:25" x14ac:dyDescent="0.2">
      <c r="B43" s="1"/>
      <c r="C43" s="1"/>
      <c r="D43" s="1"/>
      <c r="E43" s="1"/>
      <c r="F43" s="1"/>
      <c r="G43" s="1"/>
      <c r="H43" s="1"/>
      <c r="P43" s="58"/>
    </row>
    <row r="44" spans="1:25" ht="15.75" x14ac:dyDescent="0.25">
      <c r="K44" s="59"/>
      <c r="L44" s="59"/>
    </row>
  </sheetData>
  <customSheetViews>
    <customSheetView guid="{358B36CA-4FEF-4846-A37B-5EE83CF1468F}" scale="80" showPageBreaks="1" fitToPage="1" printArea="1" hiddenColumns="1" topLeftCell="B10">
      <selection activeCell="D24" sqref="D24"/>
      <pageMargins left="0.25" right="0.25" top="0.75" bottom="0.75" header="0.3" footer="0.3"/>
      <pageSetup paperSize="8" scale="69" orientation="landscape" r:id="rId1"/>
    </customSheetView>
    <customSheetView guid="{3EBC596F-336E-47C5-B2F2-41CF0D83D591}" scale="80" showPageBreaks="1" fitToPage="1" printArea="1" hiddenColumns="1" topLeftCell="B1">
      <selection activeCell="D24" sqref="D24"/>
      <pageMargins left="0.25" right="0.25" top="0.75" bottom="0.75" header="0.3" footer="0.3"/>
      <pageSetup paperSize="8" scale="69" orientation="landscape" r:id="rId2"/>
    </customSheetView>
    <customSheetView guid="{CD44F9E3-17E9-4552-9BF4-F8A1ABD2CBAD}" scale="80" showPageBreaks="1" fitToPage="1" printArea="1" hiddenColumns="1" topLeftCell="B7">
      <selection activeCell="I14" sqref="I14"/>
      <pageMargins left="0.25" right="0.25" top="0.75" bottom="0.75" header="0.3" footer="0.3"/>
      <pageSetup paperSize="8" scale="69" orientation="landscape" r:id="rId3"/>
    </customSheetView>
    <customSheetView guid="{28E83AED-3D37-487E-9C85-151932E71179}" scale="80" showPageBreaks="1" fitToPage="1" printArea="1" hiddenColumns="1" topLeftCell="B1">
      <selection activeCell="I14" sqref="I14"/>
      <pageMargins left="0.25" right="0.25" top="0.75" bottom="0.75" header="0.3" footer="0.3"/>
      <pageSetup paperSize="9" scale="48" orientation="landscape" r:id="rId4"/>
    </customSheetView>
  </customSheetViews>
  <mergeCells count="25"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  <mergeCell ref="Q8:Q10"/>
    <mergeCell ref="R8:R10"/>
    <mergeCell ref="S8:S10"/>
    <mergeCell ref="T8:T10"/>
    <mergeCell ref="I8:J9"/>
    <mergeCell ref="K8:M9"/>
    <mergeCell ref="N8:N10"/>
    <mergeCell ref="O8:O10"/>
    <mergeCell ref="P8:P10"/>
  </mergeCells>
  <pageMargins left="0.25" right="0.25" top="0.75" bottom="0.75" header="0.3" footer="0.3"/>
  <pageSetup paperSize="8" scale="6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 ИП2020 пг</vt:lpstr>
      <vt:lpstr>'Форма ФСТ ИП2020 пг'!Область_печати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Шубина Валерия Валентиновна</cp:lastModifiedBy>
  <cp:lastPrinted>2021-06-29T05:51:39Z</cp:lastPrinted>
  <dcterms:created xsi:type="dcterms:W3CDTF">2020-09-25T11:48:28Z</dcterms:created>
  <dcterms:modified xsi:type="dcterms:W3CDTF">2021-07-01T11:56:07Z</dcterms:modified>
</cp:coreProperties>
</file>